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CIUSSS - 2700-DSMD\00-INTRADIRECTION\ESCODI\Barrières\Outils\"/>
    </mc:Choice>
  </mc:AlternateContent>
  <bookViews>
    <workbookView xWindow="0" yWindow="0" windowWidth="19170" windowHeight="8130"/>
  </bookViews>
  <sheets>
    <sheet name="Démographie" sheetId="2" r:id="rId1"/>
    <sheet name="DPSIQ" sheetId="1" r:id="rId2"/>
    <sheet name="ÉIH" sheetId="3" r:id="rId3"/>
    <sheet name="EQSP" sheetId="4" r:id="rId4"/>
    <sheet name="ECCS" sheetId="5" r:id="rId5"/>
    <sheet name="SurvUDI" sheetId="6" r:id="rId6"/>
    <sheet name="SIC-SRD + I-CLSC" sheetId="7" r:id="rId7"/>
    <sheet name="Écart de services" sheetId="8" r:id="rId8"/>
  </sheets>
  <definedNames>
    <definedName name="_ftn1" localSheetId="5">SurvUDI!$B$15</definedName>
    <definedName name="_ftnref1" localSheetId="5">SurvUDI!$B$11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8" l="1"/>
  <c r="E11" i="8"/>
  <c r="E13" i="8"/>
  <c r="E9" i="8"/>
  <c r="E7" i="8"/>
  <c r="J10" i="3"/>
  <c r="K10" i="3"/>
  <c r="I10" i="3"/>
  <c r="C15" i="8"/>
  <c r="C13" i="8"/>
  <c r="G13" i="8" s="1"/>
  <c r="K9" i="3"/>
  <c r="K8" i="3"/>
  <c r="D21" i="3"/>
  <c r="E21" i="3"/>
  <c r="E20" i="3"/>
  <c r="D20" i="3"/>
  <c r="F18" i="3"/>
  <c r="F17" i="3"/>
  <c r="F15" i="3"/>
  <c r="F14" i="3"/>
  <c r="F12" i="3"/>
  <c r="F21" i="3" s="1"/>
  <c r="E15" i="8" s="1"/>
  <c r="G15" i="8" s="1"/>
  <c r="F11" i="3"/>
  <c r="F9" i="3"/>
  <c r="F8" i="3"/>
  <c r="C12" i="2"/>
  <c r="D12" i="2" s="1"/>
  <c r="D7" i="5" s="1"/>
  <c r="C7" i="8" s="1"/>
  <c r="D11" i="2"/>
  <c r="D10" i="2"/>
  <c r="D9" i="2"/>
  <c r="H15" i="8" l="1"/>
  <c r="F20" i="3"/>
  <c r="H13" i="8"/>
  <c r="G7" i="8"/>
  <c r="H7" i="8"/>
  <c r="D8" i="5"/>
  <c r="C9" i="8" s="1"/>
  <c r="H9" i="8" s="1"/>
  <c r="D9" i="5"/>
  <c r="D11" i="5" s="1"/>
  <c r="G9" i="8"/>
  <c r="D12" i="5"/>
  <c r="C11" i="8" s="1"/>
  <c r="D7" i="4"/>
  <c r="D10" i="5"/>
  <c r="D8" i="4"/>
  <c r="D13" i="5"/>
  <c r="D14" i="5" s="1"/>
  <c r="G14" i="5" s="1"/>
  <c r="D9" i="4"/>
  <c r="D10" i="4"/>
  <c r="D11" i="4"/>
  <c r="D16" i="5"/>
  <c r="D17" i="5" s="1"/>
  <c r="C5" i="8" s="1"/>
  <c r="H5" i="8" s="1"/>
  <c r="D12" i="4"/>
  <c r="D13" i="4"/>
  <c r="D14" i="4"/>
  <c r="G5" i="8" l="1"/>
  <c r="H11" i="8"/>
  <c r="G11" i="8"/>
  <c r="D15" i="5"/>
  <c r="G15" i="5"/>
</calcChain>
</file>

<file path=xl/sharedStrings.xml><?xml version="1.0" encoding="utf-8"?>
<sst xmlns="http://schemas.openxmlformats.org/spreadsheetml/2006/main" count="171" uniqueCount="139">
  <si>
    <t>Indicateur régional DPSIQ</t>
  </si>
  <si>
    <t>Chiffre</t>
  </si>
  <si>
    <t xml:space="preserve">Total de personnes vivant en situation d’itinérance </t>
  </si>
  <si>
    <t xml:space="preserve">Personnes passant la nuit dans un lieu extérieur </t>
  </si>
  <si>
    <t xml:space="preserve">Personnes passant la nuit dans un hébergement d’urgence </t>
  </si>
  <si>
    <t xml:space="preserve">Personnes passant la nuit dans une ressource de transition </t>
  </si>
  <si>
    <t xml:space="preserve">Personnes passant la nuit dans un organisme mixte </t>
  </si>
  <si>
    <t xml:space="preserve">Personnes passant la nuit dans un hébergement lié à la violence </t>
  </si>
  <si>
    <t>Personnes en situation d’itinérance cachée</t>
  </si>
  <si>
    <t>Nombre de points de services d’hébergement recensés et capacité d’hébergement, indicateurs municipaux (ÉIH)</t>
  </si>
  <si>
    <t xml:space="preserve">Hébergement d’urgence </t>
  </si>
  <si>
    <t>Nombre de points de service recensés</t>
  </si>
  <si>
    <t>Capacité (n)</t>
  </si>
  <si>
    <t>Capacité par tranche de 10 000 habitants</t>
  </si>
  <si>
    <t>Hébergement de transition</t>
  </si>
  <si>
    <t>Autres ressources où toutes les personnes hébergées sont considérées comme étant en situation d’itinérance</t>
  </si>
  <si>
    <t>Autres ressources dans lesquelles se trouvent des personnes en situation de stabilité résidentielle et des personnes considérées comme étant en situation d’itinérance</t>
  </si>
  <si>
    <t>TOTAL</t>
  </si>
  <si>
    <t>Estimation du nombre de personnes en situation d’itinérance hébergée</t>
  </si>
  <si>
    <t>Dans les ressources dans lesquelles toutes les personnes hébergées sont considérées comme étant en situation d’itinérance</t>
  </si>
  <si>
    <t>Dans les ressources dans lesquelles se trouvent des personnes en situation de stabilité résidentielle et des personnes considérées comme étant en situation d’itinérance</t>
  </si>
  <si>
    <t>Indicateur EQSP</t>
  </si>
  <si>
    <t>Prévalence provinciale</t>
  </si>
  <si>
    <t>Population régionale</t>
  </si>
  <si>
    <t>Consommation d’au moins une consommation d’alcool par jour tous les jours au cours des 12 derniers mois</t>
  </si>
  <si>
    <t>Épisode de consommation excessive d’alcool au cours des 12 derniers mois</t>
  </si>
  <si>
    <t>Consommateurs quotidiens de cannabis au cours des 12 derniers mois</t>
  </si>
  <si>
    <t>Consommateurs réguliers de cannabis au cours des 12 derniers mois</t>
  </si>
  <si>
    <t>Consommation d’opioïdes prescrits au cours des 12 derniers mois</t>
  </si>
  <si>
    <t>Consommation d’opioïdes non prescrits au cours des 12 derniers mois</t>
  </si>
  <si>
    <t>Consommation de drogues au cours des 12 derniers mois</t>
  </si>
  <si>
    <t>Consommation de drogues par injection au cours de la vie</t>
  </si>
  <si>
    <t>Enquête québécoise sur la santé de la population (EQSP)</t>
  </si>
  <si>
    <t>Énumeration de l'itinérance hébergée (ÉIH)</t>
  </si>
  <si>
    <t>Dénombrement des personnes en situation d'itinérance au Québec (DPSIQ)</t>
  </si>
  <si>
    <t>Indicateur ECCS</t>
  </si>
  <si>
    <r>
      <t xml:space="preserve">Risque élevé de troubles liés à la consommation d’alcool </t>
    </r>
    <r>
      <rPr>
        <sz val="10"/>
        <color rgb="FF000000"/>
        <rFont val="Calibri"/>
        <family val="2"/>
        <scheme val="minor"/>
      </rPr>
      <t xml:space="preserve">- Pourcentage de la population qui présentait un </t>
    </r>
    <r>
      <rPr>
        <b/>
        <sz val="10"/>
        <color rgb="FF000000"/>
        <rFont val="Calibri"/>
        <family val="2"/>
        <scheme val="minor"/>
      </rPr>
      <t>risque élevé</t>
    </r>
    <r>
      <rPr>
        <sz val="10"/>
        <color rgb="FF000000"/>
        <rFont val="Calibri"/>
        <family val="2"/>
        <scheme val="minor"/>
      </rPr>
      <t xml:space="preserve"> de troubles liés à la consommation d’alcool d'après le </t>
    </r>
    <r>
      <rPr>
        <i/>
        <sz val="10"/>
        <color rgb="FF000000"/>
        <rFont val="Calibri"/>
        <family val="2"/>
        <scheme val="minor"/>
      </rPr>
      <t>Alcohol Use Disorders Identification Test</t>
    </r>
    <r>
      <rPr>
        <sz val="10"/>
        <color rgb="FF000000"/>
        <rFont val="Calibri"/>
        <family val="2"/>
        <scheme val="minor"/>
      </rPr>
      <t xml:space="preserve"> (AUDIT) de l’OMS</t>
    </r>
  </si>
  <si>
    <r>
      <t xml:space="preserve">Risque élevé de problèmes liés à la consommation de cannabis - </t>
    </r>
    <r>
      <rPr>
        <sz val="10"/>
        <color rgb="FF000000"/>
        <rFont val="Calibri"/>
        <family val="2"/>
        <scheme val="minor"/>
      </rPr>
      <t xml:space="preserve">Pourcentage de la population qui présentait un </t>
    </r>
    <r>
      <rPr>
        <b/>
        <sz val="10"/>
        <color rgb="FF000000"/>
        <rFont val="Calibri"/>
        <family val="2"/>
        <scheme val="minor"/>
      </rPr>
      <t>risque élevé</t>
    </r>
    <r>
      <rPr>
        <sz val="10"/>
        <color rgb="FF000000"/>
        <rFont val="Calibri"/>
        <family val="2"/>
        <scheme val="minor"/>
      </rPr>
      <t xml:space="preserve"> de développer des problèmes de santé ou d’autres problèmes liés à sa consommation de cannabis d'après le </t>
    </r>
    <r>
      <rPr>
        <i/>
        <sz val="10"/>
        <color rgb="FF000000"/>
        <rFont val="Calibri"/>
        <family val="2"/>
        <scheme val="minor"/>
      </rPr>
      <t xml:space="preserve">Alcohol, Smoking and Substance Involvement Screening Test </t>
    </r>
    <r>
      <rPr>
        <sz val="10"/>
        <color rgb="FF000000"/>
        <rFont val="Calibri"/>
        <family val="2"/>
        <scheme val="minor"/>
      </rPr>
      <t>(ASSIST) de l’OMS.</t>
    </r>
  </si>
  <si>
    <r>
      <t xml:space="preserve">Consommation d’opioïdes pharmaceutiques -  </t>
    </r>
    <r>
      <rPr>
        <sz val="10"/>
        <color rgb="FF000000"/>
        <rFont val="Calibri"/>
        <family val="2"/>
        <scheme val="minor"/>
      </rPr>
      <t>Pourcentage de la population qui a consommé des opioïdes pharmaceutiques au cours des 12 derniers mois</t>
    </r>
  </si>
  <si>
    <r>
      <t xml:space="preserve">Consommation d’autres opioïdes - </t>
    </r>
    <r>
      <rPr>
        <sz val="10"/>
        <color rgb="FF000000"/>
        <rFont val="Calibri"/>
        <family val="2"/>
        <scheme val="minor"/>
      </rPr>
      <t>Pourcentage de la population qui a consommé un autre type d’opioïde au cours des 12 derniers mois (pas de fentanyl sur ordonnance, d’oxycodone ou de codéine)</t>
    </r>
  </si>
  <si>
    <r>
      <t xml:space="preserve">Consommation d’opioïdes à des fins non médicales - </t>
    </r>
    <r>
      <rPr>
        <sz val="10"/>
        <color rgb="FF000000"/>
        <rFont val="Calibri"/>
        <family val="2"/>
        <scheme val="minor"/>
      </rPr>
      <t>Parmi ceux ayant consommé des opioïdes au cours des 12 derniers mois, pourcentage qui les ont consommés</t>
    </r>
    <r>
      <rPr>
        <sz val="8"/>
        <color rgb="FF000000"/>
        <rFont val="Calibri"/>
        <family val="2"/>
        <scheme val="minor"/>
      </rPr>
      <t> </t>
    </r>
    <r>
      <rPr>
        <sz val="10"/>
        <color rgb="FF000000"/>
        <rFont val="Calibri"/>
        <family val="2"/>
        <scheme val="minor"/>
      </rPr>
      <t xml:space="preserve"> à des fins non médicales. Les fins non médicales étaient définies comme des raisons autres que le soulagement de la douleur ou d’autres conditions médicales (p. ex., la toux).</t>
    </r>
  </si>
  <si>
    <r>
      <t xml:space="preserve">Usage problématique d'analgésiques opioïdes au cours de la dernière année – </t>
    </r>
    <r>
      <rPr>
        <sz val="10"/>
        <color rgb="FF000000"/>
        <rFont val="Calibri"/>
        <family val="2"/>
        <scheme val="minor"/>
      </rPr>
      <t xml:space="preserve">Cette donnée de prévalence est tirée du rapport sommaire, section sur l’usage problématique de pharmaceutiques. </t>
    </r>
  </si>
  <si>
    <r>
      <t xml:space="preserve">Consommation de substances illégales - </t>
    </r>
    <r>
      <rPr>
        <sz val="10"/>
        <color rgb="FF000000"/>
        <rFont val="Calibri"/>
        <family val="2"/>
        <scheme val="minor"/>
      </rPr>
      <t>Pourcentage de la population qui a consommé une ou plusieurs drogues illégales au cours des 12 derniers mois</t>
    </r>
  </si>
  <si>
    <r>
      <t>Effets néfastes de la consommation de drogues</t>
    </r>
    <r>
      <rPr>
        <sz val="10"/>
        <color rgb="FF000000"/>
        <rFont val="Calibri"/>
        <family val="2"/>
        <scheme val="minor"/>
      </rPr>
      <t xml:space="preserve"> - Parmi ceux ayant consommé des drogues illégales ou des médicaments sur ordonnance pour des raisons autres que celles recommandées au cours des 12 derniers mois, pourcentage qui ont déclaré que leur consommation de drogues n’a eu</t>
    </r>
    <r>
      <rPr>
        <b/>
        <sz val="10"/>
        <color rgb="FF000000"/>
        <rFont val="Calibri"/>
        <family val="2"/>
        <scheme val="minor"/>
      </rPr>
      <t xml:space="preserve"> aucun effet néfaste</t>
    </r>
    <r>
      <rPr>
        <sz val="10"/>
        <color rgb="FF000000"/>
        <rFont val="Calibri"/>
        <family val="2"/>
        <scheme val="minor"/>
      </rPr>
      <t xml:space="preserve"> au cours des 12 derniers mois (ECCS)</t>
    </r>
  </si>
  <si>
    <r>
      <t>Problèmes associés à la consommation de drogues</t>
    </r>
    <r>
      <rPr>
        <sz val="10"/>
        <color rgb="FF000000"/>
        <rFont val="Calibri"/>
        <family val="2"/>
        <scheme val="minor"/>
      </rPr>
      <t xml:space="preserve"> - Parmi ceux ayant consommé des drogues illégales ou des médicaments sur ordonnance pour des raisons autres que celles recommandées au cours des 12 derniers mois, pourcentage qui ont déclaré que leur consommation de drogues n’a pas causé de problèmes juridiques ou de logement, ni de difficultés d’apprentissage au cours des 12 derniers mois (ECCS)</t>
    </r>
  </si>
  <si>
    <r>
      <t>Besoin autoperçu d’aide professionnelle pour la consommation de drogue</t>
    </r>
    <r>
      <rPr>
        <sz val="10"/>
        <color rgb="FF000000"/>
        <rFont val="Calibri"/>
        <family val="2"/>
        <scheme val="minor"/>
      </rPr>
      <t> - Parmi ceux ayant consommé de l'alcool, du cannabis, des drogues illégales ou sur ordonnance au cours de leur vie, pourcentage qui ont déjà ressenti le besoin d'obtenir de l'aide professionnelle pour leur consommation de drogue</t>
    </r>
  </si>
  <si>
    <t>Indicateur régional SurvUDI</t>
  </si>
  <si>
    <t xml:space="preserve">Prévalence des anti-VHC dans la population UDI </t>
  </si>
  <si>
    <t xml:space="preserve">% des personnes UDI qui se sont injecté de la cocaïne dans les six derniers mois  </t>
  </si>
  <si>
    <t xml:space="preserve">% des personnes UDI qui se sont injecté de l’héroïne dans les six derniers mois </t>
  </si>
  <si>
    <t xml:space="preserve">% des personnes UDI qui se sont injecté du crack / freebase dans les six derniers mois </t>
  </si>
  <si>
    <t>[1] La catégorie des médicaments opioïdes injectés est faite en regroupant les drogues individuelles suivantes: Dilaudid (prescrit ou non), méthadone (prescrite ou non), morphine (prescrite ou non), suboxone (prescrit ou non), oxycodone/Oxycontin (prescrit ou non), Hydromorph-Contin (prescrit ou non) et les autres médicaments opioïdes non prescrits (incluant fentanyl, demerol, codéine, OxyNEO, mélange de cocaïne et d’un médicament opioïde) (SurvUDI).</t>
  </si>
  <si>
    <t>% des personnes UDI qui se sont injecté des médicaments opioïdes dans les six derniers mois [1]</t>
  </si>
  <si>
    <t>Réseau SurvUDI</t>
  </si>
  <si>
    <t>Indicateur régional</t>
  </si>
  <si>
    <t>Itinérance</t>
  </si>
  <si>
    <t>Dépendance</t>
  </si>
  <si>
    <r>
      <t xml:space="preserve">Total de </t>
    </r>
    <r>
      <rPr>
        <b/>
        <sz val="11"/>
        <color rgb="FF000000"/>
        <rFont val="Calibri"/>
        <family val="2"/>
        <scheme val="minor"/>
      </rPr>
      <t>demandes autres et normalisées</t>
    </r>
    <r>
      <rPr>
        <sz val="11"/>
        <color rgb="FF000000"/>
        <rFont val="Calibri"/>
        <family val="2"/>
        <scheme val="minor"/>
      </rPr>
      <t xml:space="preserve"> (SIC-SRD)</t>
    </r>
  </si>
  <si>
    <r>
      <t xml:space="preserve">Total de </t>
    </r>
    <r>
      <rPr>
        <b/>
        <sz val="11"/>
        <color rgb="FF000000"/>
        <rFont val="Calibri"/>
        <family val="2"/>
        <scheme val="minor"/>
      </rPr>
      <t>clientèle ayant reçu des services, interventions individuelles</t>
    </r>
    <r>
      <rPr>
        <sz val="11"/>
        <color rgb="FF000000"/>
        <rFont val="Calibri"/>
        <family val="2"/>
        <scheme val="minor"/>
      </rPr>
      <t xml:space="preserve"> (SIC-SRD)</t>
    </r>
  </si>
  <si>
    <t>Évaluations réalisées dans un délai de 15 jours ouvrables ou moins / Évaluations effectuées x 100</t>
  </si>
  <si>
    <r>
      <t>Personnes suivies pour une</t>
    </r>
    <r>
      <rPr>
        <b/>
        <sz val="11"/>
        <color rgb="FF000000"/>
        <rFont val="Calibri"/>
        <family val="2"/>
        <scheme val="minor"/>
      </rPr>
      <t xml:space="preserve"> dépendance aux SPA</t>
    </r>
    <r>
      <rPr>
        <sz val="11"/>
        <color rgb="FF000000"/>
        <rFont val="Calibri"/>
        <family val="2"/>
        <scheme val="minor"/>
      </rPr>
      <t xml:space="preserve"> (SIC-SRD)</t>
    </r>
  </si>
  <si>
    <r>
      <t xml:space="preserve">Personnes suivies pour une </t>
    </r>
    <r>
      <rPr>
        <b/>
        <sz val="11"/>
        <color rgb="FF000000"/>
        <rFont val="Calibri"/>
        <family val="2"/>
        <scheme val="minor"/>
      </rPr>
      <t>dépendance à l’alcool</t>
    </r>
    <r>
      <rPr>
        <sz val="11"/>
        <color rgb="FF000000"/>
        <rFont val="Calibri"/>
        <family val="2"/>
        <scheme val="minor"/>
      </rPr>
      <t xml:space="preserve"> (SIC-SRD)</t>
    </r>
  </si>
  <si>
    <r>
      <t xml:space="preserve">Personnes suivies pour une </t>
    </r>
    <r>
      <rPr>
        <b/>
        <sz val="11"/>
        <color rgb="FF000000"/>
        <rFont val="Calibri"/>
        <family val="2"/>
        <scheme val="minor"/>
      </rPr>
      <t>dépendance au cannabis</t>
    </r>
    <r>
      <rPr>
        <sz val="11"/>
        <color rgb="FF000000"/>
        <rFont val="Calibri"/>
        <family val="2"/>
        <scheme val="minor"/>
      </rPr>
      <t xml:space="preserve"> (SIC-SRD)</t>
    </r>
  </si>
  <si>
    <r>
      <t xml:space="preserve">Personnes suivies pour une </t>
    </r>
    <r>
      <rPr>
        <b/>
        <sz val="11"/>
        <color rgb="FF000000"/>
        <rFont val="Calibri"/>
        <family val="2"/>
        <scheme val="minor"/>
      </rPr>
      <t>dépendance aux opioïdes</t>
    </r>
    <r>
      <rPr>
        <sz val="11"/>
        <color rgb="FF000000"/>
        <rFont val="Calibri"/>
        <family val="2"/>
        <scheme val="minor"/>
      </rPr>
      <t xml:space="preserve"> (SIC-SRD)</t>
    </r>
  </si>
  <si>
    <r>
      <t xml:space="preserve">Personnes ayant reçu un premier </t>
    </r>
    <r>
      <rPr>
        <b/>
        <sz val="11"/>
        <color rgb="FF000000"/>
        <rFont val="Calibri"/>
        <family val="2"/>
        <scheme val="minor"/>
      </rPr>
      <t>service médical de substitution</t>
    </r>
    <r>
      <rPr>
        <sz val="11"/>
        <color rgb="FF000000"/>
        <rFont val="Calibri"/>
        <family val="2"/>
        <scheme val="minor"/>
      </rPr>
      <t xml:space="preserve"> par agonistes opioïdes (TAO)  (SIC-SRD)</t>
    </r>
  </si>
  <si>
    <r>
      <t xml:space="preserve">Personnes n’ayant pas reçu un premier </t>
    </r>
    <r>
      <rPr>
        <b/>
        <sz val="11"/>
        <color rgb="FF000000"/>
        <rFont val="Calibri"/>
        <family val="2"/>
        <scheme val="minor"/>
      </rPr>
      <t>service médical de substitution</t>
    </r>
    <r>
      <rPr>
        <sz val="11"/>
        <color rgb="FF000000"/>
        <rFont val="Calibri"/>
        <family val="2"/>
        <scheme val="minor"/>
      </rPr>
      <t xml:space="preserve"> par agonistes opioïdes (TAO) à la fin de la période étudiée (SIC-SRD)</t>
    </r>
  </si>
  <si>
    <r>
      <t xml:space="preserve">Personnes ayant reçu un premier </t>
    </r>
    <r>
      <rPr>
        <b/>
        <sz val="11"/>
        <color rgb="FF000000"/>
        <rFont val="Calibri"/>
        <family val="2"/>
        <scheme val="minor"/>
      </rPr>
      <t>service professionnel de substitution</t>
    </r>
    <r>
      <rPr>
        <sz val="11"/>
        <color rgb="FF000000"/>
        <rFont val="Calibri"/>
        <family val="2"/>
        <scheme val="minor"/>
      </rPr>
      <t xml:space="preserve"> par agonistes opioïdes (TAO)  (SIC-SRD)</t>
    </r>
  </si>
  <si>
    <t>Indicateur régional de population visée</t>
  </si>
  <si>
    <t>Indicateur de population desservie</t>
  </si>
  <si>
    <t>Écart de services potentiel</t>
  </si>
  <si>
    <t>-</t>
  </si>
  <si>
    <t>=</t>
  </si>
  <si>
    <t>Calcul des écarts de services</t>
  </si>
  <si>
    <t>Indicateur</t>
  </si>
  <si>
    <t>Les prévalences pronviciales présentées ici correspondent à l'année 2020-2021</t>
  </si>
  <si>
    <t>Prévalence provinciale (%)</t>
  </si>
  <si>
    <t>Obtenir les données du portail de l'Institut de la statistique du Québec</t>
  </si>
  <si>
    <t>Population totale</t>
  </si>
  <si>
    <t>20-64 ans</t>
  </si>
  <si>
    <t>65 ans et plus</t>
  </si>
  <si>
    <t>Pourcentage</t>
  </si>
  <si>
    <t>Habitants</t>
  </si>
  <si>
    <t>0-19 ans</t>
  </si>
  <si>
    <t>Indicateur populationnel</t>
  </si>
  <si>
    <t>Total adultes (19-65+)</t>
  </si>
  <si>
    <t>Nombre de personnes</t>
  </si>
  <si>
    <t>Obtenir les données du DPSIQ (Chapitre 5 du rapport)</t>
  </si>
  <si>
    <t>Centre de thérapie</t>
  </si>
  <si>
    <t>Autre</t>
  </si>
  <si>
    <t>Donnée manquante</t>
  </si>
  <si>
    <t>Cases à remplir:</t>
  </si>
  <si>
    <t>Cases à remplissage automatique:</t>
  </si>
  <si>
    <t>Obtenir les données de l'ÉIH par municipalité</t>
  </si>
  <si>
    <t>Saguenay</t>
  </si>
  <si>
    <t>Alma</t>
  </si>
  <si>
    <t>Total régional</t>
  </si>
  <si>
    <t>Région analysée:</t>
  </si>
  <si>
    <t>Obtenir les données de l'ECCS</t>
  </si>
  <si>
    <t>Enquête canadienne sur la consommation de substances (ECCS)</t>
  </si>
  <si>
    <t>Obtenir les données de l'EQSP</t>
  </si>
  <si>
    <t>Cases à remplir si des données plus récentes ont été publiées:</t>
  </si>
  <si>
    <r>
      <rPr>
        <b/>
        <sz val="11"/>
        <color theme="1"/>
        <rFont val="Calibri"/>
        <family val="2"/>
        <scheme val="minor"/>
      </rPr>
      <t>Effets néfastes de la consommation de drogues</t>
    </r>
    <r>
      <rPr>
        <sz val="11"/>
        <color theme="1"/>
        <rFont val="Calibri"/>
        <family val="2"/>
        <scheme val="minor"/>
      </rPr>
      <t xml:space="preserve"> - Parmi ceux ayant consommé des drogues illégales ou des médicaments sur ordonnance pour des raisons autres que celles recommandées au cours des 12 derniers mois, nombre de répondants qui ont déclaré </t>
    </r>
    <r>
      <rPr>
        <b/>
        <sz val="11"/>
        <color theme="1"/>
        <rFont val="Calibri"/>
        <family val="2"/>
        <scheme val="minor"/>
      </rPr>
      <t>avoir eu des effets néfastes</t>
    </r>
    <r>
      <rPr>
        <sz val="11"/>
        <color theme="1"/>
        <rFont val="Calibri"/>
        <family val="2"/>
        <scheme val="minor"/>
      </rPr>
      <t xml:space="preserve"> au cours des 12 derniers mois (ECCS)</t>
    </r>
  </si>
  <si>
    <t>Indicateur infèré</t>
  </si>
  <si>
    <t>Les prévalences pronviciales présentées ici correspondent à l'année 2023 à exception de "Usage problématique d'analgésiques opioïdes au cours de la dernière année". Cette donnée provient du rapport d'analyse de l'année 2019.</t>
  </si>
  <si>
    <r>
      <t xml:space="preserve">Personnes qui ont déjà </t>
    </r>
    <r>
      <rPr>
        <b/>
        <sz val="14"/>
        <color rgb="FF000000"/>
        <rFont val="Calibri"/>
        <family val="2"/>
        <scheme val="minor"/>
      </rPr>
      <t>ressenti le besoin d’obtenir de l’aide professionnelle</t>
    </r>
    <r>
      <rPr>
        <sz val="14"/>
        <color rgb="FF000000"/>
        <rFont val="Calibri"/>
        <family val="2"/>
        <scheme val="minor"/>
      </rPr>
      <t xml:space="preserve"> pour leur consommation d’alcool, de cannabis ou de drogue  (ECCS)</t>
    </r>
  </si>
  <si>
    <r>
      <t xml:space="preserve">Personnes suivies pour une </t>
    </r>
    <r>
      <rPr>
        <b/>
        <sz val="18"/>
        <color rgb="FF000000"/>
        <rFont val="Calibri"/>
        <family val="2"/>
        <scheme val="minor"/>
      </rPr>
      <t>dépendance aux SPA</t>
    </r>
    <r>
      <rPr>
        <sz val="18"/>
        <color rgb="FF000000"/>
        <rFont val="Calibri"/>
        <family val="2"/>
        <scheme val="minor"/>
      </rPr>
      <t xml:space="preserve"> (SIC-SRD)</t>
    </r>
  </si>
  <si>
    <r>
      <t xml:space="preserve">Écart de services en dépendance </t>
    </r>
    <r>
      <rPr>
        <b/>
        <sz val="18"/>
        <color rgb="FF000000"/>
        <rFont val="Calibri"/>
        <family val="2"/>
        <scheme val="minor"/>
      </rPr>
      <t>maximum potentiel</t>
    </r>
  </si>
  <si>
    <r>
      <t xml:space="preserve">Personnes suivies pour une </t>
    </r>
    <r>
      <rPr>
        <b/>
        <sz val="18"/>
        <color rgb="FF000000"/>
        <rFont val="Calibri"/>
        <family val="2"/>
        <scheme val="minor"/>
      </rPr>
      <t>dépendance au cannabis</t>
    </r>
    <r>
      <rPr>
        <sz val="18"/>
        <color rgb="FF000000"/>
        <rFont val="Calibri"/>
        <family val="2"/>
        <scheme val="minor"/>
      </rPr>
      <t xml:space="preserve"> (SIC-SRD)</t>
    </r>
  </si>
  <si>
    <r>
      <t xml:space="preserve">Écart potentiel de services potentiel en dépendance </t>
    </r>
    <r>
      <rPr>
        <b/>
        <sz val="16"/>
        <color rgb="FF000000"/>
        <rFont val="Calibri"/>
        <family val="2"/>
        <scheme val="minor"/>
      </rPr>
      <t>au cannabis</t>
    </r>
  </si>
  <si>
    <r>
      <t xml:space="preserve">Personnes suivies pour une </t>
    </r>
    <r>
      <rPr>
        <b/>
        <sz val="18"/>
        <color rgb="FF000000"/>
        <rFont val="Calibri"/>
        <family val="2"/>
        <scheme val="minor"/>
      </rPr>
      <t>dépendance à l’alcool</t>
    </r>
    <r>
      <rPr>
        <sz val="18"/>
        <color rgb="FF000000"/>
        <rFont val="Calibri"/>
        <family val="2"/>
        <scheme val="minor"/>
      </rPr>
      <t xml:space="preserve"> (SIC-SRD)</t>
    </r>
  </si>
  <si>
    <r>
      <t xml:space="preserve">Écart potentiel de services en dépendance </t>
    </r>
    <r>
      <rPr>
        <b/>
        <sz val="18"/>
        <color rgb="FF000000"/>
        <rFont val="Calibri"/>
        <family val="2"/>
        <scheme val="minor"/>
      </rPr>
      <t>à l’alcool</t>
    </r>
  </si>
  <si>
    <r>
      <t xml:space="preserve">Écart potentiel de services en dépendance </t>
    </r>
    <r>
      <rPr>
        <b/>
        <sz val="18"/>
        <color rgb="FF000000"/>
        <rFont val="Calibri"/>
        <family val="2"/>
        <scheme val="minor"/>
      </rPr>
      <t>aux opioïdes</t>
    </r>
  </si>
  <si>
    <r>
      <t xml:space="preserve">Total de personnes </t>
    </r>
    <r>
      <rPr>
        <b/>
        <sz val="16"/>
        <color rgb="FF000000"/>
        <rFont val="Calibri"/>
        <family val="2"/>
        <scheme val="minor"/>
      </rPr>
      <t>décomptées</t>
    </r>
    <r>
      <rPr>
        <sz val="16"/>
        <color rgb="FF000000"/>
        <rFont val="Calibri"/>
        <family val="2"/>
        <scheme val="minor"/>
      </rPr>
      <t xml:space="preserve"> en </t>
    </r>
    <r>
      <rPr>
        <b/>
        <sz val="16"/>
        <color rgb="FF000000"/>
        <rFont val="Calibri"/>
        <family val="2"/>
        <scheme val="minor"/>
      </rPr>
      <t>situation d’itinérance</t>
    </r>
    <r>
      <rPr>
        <sz val="16"/>
        <color rgb="FF000000"/>
        <rFont val="Calibri"/>
        <family val="2"/>
        <scheme val="minor"/>
      </rPr>
      <t xml:space="preserve"> sur le territoire (DPSIQ)</t>
    </r>
  </si>
  <si>
    <r>
      <t xml:space="preserve">Nombre d’usagers distincts dont la raison de l’intervention est </t>
    </r>
    <r>
      <rPr>
        <b/>
        <sz val="16"/>
        <color rgb="FF000000"/>
        <rFont val="Calibri"/>
        <family val="2"/>
        <scheme val="minor"/>
      </rPr>
      <t>3612 itinérance</t>
    </r>
    <r>
      <rPr>
        <sz val="16"/>
        <color rgb="FF000000"/>
        <rFont val="Calibri"/>
        <family val="2"/>
        <scheme val="minor"/>
      </rPr>
      <t xml:space="preserve"> (I-CLSC)</t>
    </r>
  </si>
  <si>
    <r>
      <t xml:space="preserve">Écart potentiel de services en </t>
    </r>
    <r>
      <rPr>
        <b/>
        <sz val="18"/>
        <color rgb="FF000000"/>
        <rFont val="Calibri"/>
        <family val="2"/>
        <scheme val="minor"/>
      </rPr>
      <t>itinérance</t>
    </r>
  </si>
  <si>
    <r>
      <t xml:space="preserve">Total de </t>
    </r>
    <r>
      <rPr>
        <b/>
        <sz val="16"/>
        <color rgb="FF000000"/>
        <rFont val="Calibri"/>
        <family val="2"/>
        <scheme val="minor"/>
      </rPr>
      <t>capacité d’hébergement</t>
    </r>
    <r>
      <rPr>
        <sz val="16"/>
        <color rgb="FF000000"/>
        <rFont val="Calibri"/>
        <family val="2"/>
        <scheme val="minor"/>
      </rPr>
      <t xml:space="preserve"> des points de services d’hébergement recensés (ÉIH)</t>
    </r>
  </si>
  <si>
    <r>
      <t xml:space="preserve">Écart potentiel de services </t>
    </r>
    <r>
      <rPr>
        <b/>
        <sz val="16"/>
        <color rgb="FF000000"/>
        <rFont val="Calibri"/>
        <family val="2"/>
        <scheme val="minor"/>
      </rPr>
      <t xml:space="preserve">d’hébergement </t>
    </r>
  </si>
  <si>
    <r>
      <t xml:space="preserve">Consommation d'alcool au cours de la vie </t>
    </r>
    <r>
      <rPr>
        <sz val="10"/>
        <color rgb="FF000000"/>
        <rFont val="Calibri"/>
        <family val="2"/>
        <scheme val="minor"/>
      </rPr>
      <t>- Pourcentage de la population qui a déjà consommé une ou plusieurs boissons alcoolisées durant sa vie</t>
    </r>
  </si>
  <si>
    <r>
      <t>Problèmes associés à la consommation de drogues</t>
    </r>
    <r>
      <rPr>
        <sz val="10"/>
        <color rgb="FF000000"/>
        <rFont val="Calibri"/>
        <family val="2"/>
        <scheme val="minor"/>
      </rPr>
      <t xml:space="preserve"> - Parmi ceux ayant consommé des drogues illégales ou des médicaments sur ordonnance pour des raisons autres que celles recommandées au cours des 12 derniers mois, nombre qui ont déclaré que leur consommation de drogues </t>
    </r>
    <r>
      <rPr>
        <b/>
        <sz val="10"/>
        <color rgb="FF000000"/>
        <rFont val="Calibri"/>
        <family val="2"/>
        <scheme val="minor"/>
      </rPr>
      <t>a causé des problèmes juridiques ou de logement, ou des difficultés d’apprentissage</t>
    </r>
    <r>
      <rPr>
        <sz val="10"/>
        <color rgb="FF000000"/>
        <rFont val="Calibri"/>
        <family val="2"/>
        <scheme val="minor"/>
      </rPr>
      <t xml:space="preserve"> au cours des 12 derniers mois (ECCS)</t>
    </r>
  </si>
  <si>
    <r>
      <t xml:space="preserve">Personnes </t>
    </r>
    <r>
      <rPr>
        <b/>
        <sz val="16"/>
        <color rgb="FF000000"/>
        <rFont val="Calibri"/>
        <family val="2"/>
        <scheme val="minor"/>
      </rPr>
      <t>à risque élevé</t>
    </r>
    <r>
      <rPr>
        <sz val="16"/>
        <color rgb="FF000000"/>
        <rFont val="Calibri"/>
        <family val="2"/>
        <scheme val="minor"/>
      </rPr>
      <t xml:space="preserve"> de troubles liés à la consommation </t>
    </r>
    <r>
      <rPr>
        <b/>
        <sz val="16"/>
        <color rgb="FF000000"/>
        <rFont val="Calibri"/>
        <family val="2"/>
        <scheme val="minor"/>
      </rPr>
      <t>d’alcool</t>
    </r>
    <r>
      <rPr>
        <sz val="16"/>
        <color rgb="FF000000"/>
        <rFont val="Calibri"/>
        <family val="2"/>
        <scheme val="minor"/>
      </rPr>
      <t xml:space="preserve"> d'après AUDIT (ECCS)</t>
    </r>
  </si>
  <si>
    <r>
      <t xml:space="preserve">Personnes </t>
    </r>
    <r>
      <rPr>
        <b/>
        <sz val="14"/>
        <color rgb="FF000000"/>
        <rFont val="Calibri"/>
        <family val="2"/>
        <scheme val="minor"/>
      </rPr>
      <t>à risque élevé</t>
    </r>
    <r>
      <rPr>
        <sz val="14"/>
        <color rgb="FF000000"/>
        <rFont val="Calibri"/>
        <family val="2"/>
        <scheme val="minor"/>
      </rPr>
      <t xml:space="preserve"> de problèmes liés à la consommation de </t>
    </r>
    <r>
      <rPr>
        <b/>
        <sz val="14"/>
        <color rgb="FF000000"/>
        <rFont val="Calibri"/>
        <family val="2"/>
        <scheme val="minor"/>
      </rPr>
      <t>cannabis</t>
    </r>
    <r>
      <rPr>
        <sz val="14"/>
        <color rgb="FF000000"/>
        <rFont val="Calibri"/>
        <family val="2"/>
        <scheme val="minor"/>
      </rPr>
      <t xml:space="preserve"> d’après ASSIST (ECCS)</t>
    </r>
  </si>
  <si>
    <r>
      <t>Usage problématique</t>
    </r>
    <r>
      <rPr>
        <sz val="16"/>
        <color rgb="FF000000"/>
        <rFont val="Calibri"/>
        <family val="2"/>
        <scheme val="minor"/>
      </rPr>
      <t xml:space="preserve"> </t>
    </r>
    <r>
      <rPr>
        <b/>
        <sz val="16"/>
        <color rgb="FF000000"/>
        <rFont val="Calibri"/>
        <family val="2"/>
        <scheme val="minor"/>
      </rPr>
      <t>d'analgésiques opioïdes</t>
    </r>
    <r>
      <rPr>
        <sz val="16"/>
        <color rgb="FF000000"/>
        <rFont val="Calibri"/>
        <family val="2"/>
        <scheme val="minor"/>
      </rPr>
      <t xml:space="preserve"> au cours de la dernière année (ECCS)</t>
    </r>
  </si>
  <si>
    <t>Total</t>
  </si>
  <si>
    <r>
      <t xml:space="preserve">Personnes suivies pour une </t>
    </r>
    <r>
      <rPr>
        <b/>
        <sz val="18"/>
        <color rgb="FF000000"/>
        <rFont val="Calibri"/>
        <family val="2"/>
        <scheme val="minor"/>
      </rPr>
      <t xml:space="preserve">dépendance aux opioïdes </t>
    </r>
    <r>
      <rPr>
        <sz val="18"/>
        <color rgb="FF000000"/>
        <rFont val="Calibri"/>
        <family val="2"/>
        <scheme val="minor"/>
      </rPr>
      <t>(SIC-SRD)</t>
    </r>
  </si>
  <si>
    <t xml:space="preserve">Prévalence ajustée du VIH dans la population UDI </t>
  </si>
  <si>
    <t>Obtenir les données SurvUDI</t>
  </si>
  <si>
    <t>SurvUDI collecte des données sur les utilisateurs de drogues par injection dans huit régions du Québec: Abitibi-Témiscaminque, Estrie, Mauricie et Centre-du-Québec, Montérégies, Montréal, Outaouais, Ville de Québec, et  Saguenay-Lac-Saint-Jean.</t>
  </si>
  <si>
    <t>Questionnaires SurvUDI administrés dans la région</t>
  </si>
  <si>
    <t>Cases à remplir pour les régions SurvUDI :</t>
  </si>
  <si>
    <r>
      <rPr>
        <b/>
        <sz val="11"/>
        <color rgb="FF000000"/>
        <rFont val="Calibri"/>
        <family val="2"/>
        <scheme val="minor"/>
      </rPr>
      <t>Indicateur du délai à l’évaluation spécialisée (SIC-SRD).</t>
    </r>
    <r>
      <rPr>
        <sz val="11"/>
        <color rgb="FF000000"/>
        <rFont val="Calibri"/>
        <family val="2"/>
        <scheme val="minor"/>
      </rPr>
      <t xml:space="preserve"> L’indicateur du délai à l’évaluation spécialisée est présenté en tant que pourcentage. La formule utilisée pour obtenir cet indicateur est :</t>
    </r>
  </si>
  <si>
    <t>SIC-SRD et I-CLSC</t>
  </si>
  <si>
    <r>
      <t xml:space="preserve">Personnes n’ayant pas reçu un premier </t>
    </r>
    <r>
      <rPr>
        <b/>
        <sz val="11"/>
        <color rgb="FF000000"/>
        <rFont val="Calibri"/>
        <family val="2"/>
        <scheme val="minor"/>
      </rPr>
      <t>service professionnel de substitution</t>
    </r>
    <r>
      <rPr>
        <sz val="11"/>
        <color rgb="FF000000"/>
        <rFont val="Calibri"/>
        <family val="2"/>
        <scheme val="minor"/>
      </rPr>
      <t xml:space="preserve"> par agonistes opioïdes (TAO) à la fin de la période étudiée (SIC-SRD)</t>
    </r>
  </si>
  <si>
    <r>
      <t>Nombre d</t>
    </r>
    <r>
      <rPr>
        <b/>
        <sz val="11"/>
        <color rgb="FF000000"/>
        <rFont val="Calibri"/>
        <family val="2"/>
        <scheme val="minor"/>
      </rPr>
      <t>’usagers distincts</t>
    </r>
    <r>
      <rPr>
        <sz val="11"/>
        <color rgb="FF000000"/>
        <rFont val="Calibri"/>
        <family val="2"/>
        <scheme val="minor"/>
      </rPr>
      <t xml:space="preserve"> dont </t>
    </r>
    <r>
      <rPr>
        <b/>
        <sz val="11"/>
        <color rgb="FF000000"/>
        <rFont val="Calibri"/>
        <family val="2"/>
        <scheme val="minor"/>
      </rPr>
      <t>la raison de l’intervention</t>
    </r>
    <r>
      <rPr>
        <sz val="11"/>
        <color rgb="FF000000"/>
        <rFont val="Calibri"/>
        <family val="2"/>
        <scheme val="minor"/>
      </rPr>
      <t xml:space="preserve"> est </t>
    </r>
    <r>
      <rPr>
        <b/>
        <sz val="11"/>
        <color rgb="FF000000"/>
        <rFont val="Calibri"/>
        <family val="2"/>
        <scheme val="minor"/>
      </rPr>
      <t>3612 itinérance</t>
    </r>
    <r>
      <rPr>
        <sz val="11"/>
        <color rgb="FF000000"/>
        <rFont val="Calibri"/>
        <family val="2"/>
        <scheme val="minor"/>
      </rPr>
      <t xml:space="preserve"> (Rapport de Raisons d'intervention, I-CLSC)</t>
    </r>
  </si>
  <si>
    <r>
      <rPr>
        <b/>
        <sz val="11"/>
        <color rgb="FF000000"/>
        <rFont val="Calibri"/>
        <family val="2"/>
        <scheme val="minor"/>
      </rPr>
      <t>Nombre total d'usagers</t>
    </r>
    <r>
      <rPr>
        <sz val="11"/>
        <color rgb="FF000000"/>
        <rFont val="Calibri"/>
        <family val="2"/>
        <scheme val="minor"/>
      </rPr>
      <t xml:space="preserve"> (excluant clientèle hébergée et groupes)</t>
    </r>
  </si>
  <si>
    <r>
      <rPr>
        <b/>
        <sz val="11"/>
        <color rgb="FF000000"/>
        <rFont val="Calibri"/>
        <family val="2"/>
        <scheme val="minor"/>
      </rPr>
      <t>Nombre total d'interventions</t>
    </r>
    <r>
      <rPr>
        <sz val="11"/>
        <color rgb="FF000000"/>
        <rFont val="Calibri"/>
        <family val="2"/>
        <scheme val="minor"/>
      </rPr>
      <t xml:space="preserve"> (excluant clientèle hébergée et gourpes)</t>
    </r>
  </si>
  <si>
    <t>% de couverture</t>
  </si>
  <si>
    <t xml:space="preserve"> </t>
  </si>
  <si>
    <t xml:space="preserve">L'obtention des données des systèmes de données SIC-SRD et I-CLSC est faite à travers des demandes d'information adressées aux pilotes locaux des banques de données. Des demandes d'information pré-faites sont disponibles à l'annexe 2 du document. </t>
  </si>
  <si>
    <t>Démographie - Institut de la statistique du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</si>
</sst>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7" formatCode="0.0%"/>
    <numFmt numFmtId="168" formatCode="0.0"/>
  </numFmts>
  <fonts count="38"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2"/>
      <color rgb="FF000000"/>
      <name val="Calibri"/>
      <family val="2"/>
      <scheme val="minor"/>
    </font>
    <font>
      <b/>
      <sz val="10"/>
      <color rgb="FF000000"/>
      <name val="Calibri"/>
      <family val="2"/>
      <scheme val="minor"/>
    </font>
    <font>
      <sz val="10"/>
      <color rgb="FF000000"/>
      <name val="Calibri"/>
      <family val="2"/>
      <scheme val="minor"/>
    </font>
    <font>
      <b/>
      <sz val="11"/>
      <color rgb="FF1F4E79"/>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18"/>
      <color theme="1"/>
      <name val="Calibri"/>
      <family val="2"/>
      <scheme val="minor"/>
    </font>
    <font>
      <i/>
      <sz val="10"/>
      <color rgb="FF000000"/>
      <name val="Calibri"/>
      <family val="2"/>
      <scheme val="minor"/>
    </font>
    <font>
      <sz val="8"/>
      <color rgb="FF000000"/>
      <name val="Calibri"/>
      <family val="2"/>
      <scheme val="minor"/>
    </font>
    <font>
      <u/>
      <sz val="11"/>
      <color theme="10"/>
      <name val="Calibri"/>
      <family val="2"/>
      <scheme val="minor"/>
    </font>
    <font>
      <b/>
      <sz val="20"/>
      <color theme="1"/>
      <name val="Calibri"/>
      <family val="2"/>
      <scheme val="minor"/>
    </font>
    <font>
      <b/>
      <sz val="22"/>
      <color theme="1"/>
      <name val="Calibri"/>
      <family val="2"/>
      <scheme val="minor"/>
    </font>
    <font>
      <b/>
      <sz val="14"/>
      <color rgb="FF000000"/>
      <name val="Calibri"/>
      <family val="2"/>
      <scheme val="minor"/>
    </font>
    <font>
      <u/>
      <sz val="14"/>
      <color theme="10"/>
      <name val="Calibri"/>
      <family val="2"/>
      <scheme val="minor"/>
    </font>
    <font>
      <u/>
      <sz val="16"/>
      <color theme="10"/>
      <name val="Calibri"/>
      <family val="2"/>
      <scheme val="minor"/>
    </font>
    <font>
      <u/>
      <sz val="18"/>
      <color theme="10"/>
      <name val="Calibri"/>
      <family val="2"/>
      <scheme val="minor"/>
    </font>
    <font>
      <b/>
      <sz val="16"/>
      <color rgb="FF000000"/>
      <name val="Calibri"/>
      <family val="2"/>
      <scheme val="minor"/>
    </font>
    <font>
      <b/>
      <sz val="18"/>
      <color rgb="FF000000"/>
      <name val="Calibri"/>
      <family val="2"/>
      <scheme val="minor"/>
    </font>
    <font>
      <b/>
      <sz val="12"/>
      <color rgb="FF1F4E79"/>
      <name val="Calibri"/>
      <family val="2"/>
      <scheme val="minor"/>
    </font>
    <font>
      <b/>
      <sz val="18"/>
      <color rgb="FF1F4E79"/>
      <name val="Calibri"/>
      <family val="2"/>
      <scheme val="minor"/>
    </font>
    <font>
      <b/>
      <sz val="16"/>
      <name val="Calibri"/>
      <family val="2"/>
      <scheme val="minor"/>
    </font>
    <font>
      <b/>
      <sz val="20"/>
      <color rgb="FF000000"/>
      <name val="Calibri"/>
      <family val="2"/>
      <scheme val="minor"/>
    </font>
    <font>
      <sz val="14"/>
      <color rgb="FF000000"/>
      <name val="Calibri"/>
      <family val="2"/>
      <scheme val="minor"/>
    </font>
    <font>
      <u/>
      <sz val="11"/>
      <color theme="4" tint="-0.249977111117893"/>
      <name val="Calibri"/>
      <family val="2"/>
      <scheme val="minor"/>
    </font>
    <font>
      <sz val="11"/>
      <name val="Calibri"/>
      <family val="2"/>
      <scheme val="minor"/>
    </font>
    <font>
      <sz val="16"/>
      <color rgb="FF000000"/>
      <name val="Calibri"/>
      <family val="2"/>
      <scheme val="minor"/>
    </font>
    <font>
      <sz val="18"/>
      <color rgb="FF000000"/>
      <name val="Calibri"/>
      <family val="2"/>
      <scheme val="minor"/>
    </font>
    <font>
      <sz val="12"/>
      <name val="Calibri"/>
      <family val="2"/>
      <scheme val="minor"/>
    </font>
    <font>
      <b/>
      <sz val="18"/>
      <name val="Calibri"/>
      <family val="2"/>
      <scheme val="minor"/>
    </font>
  </fonts>
  <fills count="11">
    <fill>
      <patternFill patternType="none"/>
    </fill>
    <fill>
      <patternFill patternType="gray125"/>
    </fill>
    <fill>
      <patternFill patternType="solid">
        <fgColor rgb="FFD9D9D9"/>
        <bgColor indexed="64"/>
      </patternFill>
    </fill>
    <fill>
      <patternFill patternType="solid">
        <fgColor rgb="FFDEEAF6"/>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2" tint="-9.9978637043366805E-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double">
        <color indexed="64"/>
      </right>
      <top style="thick">
        <color indexed="64"/>
      </top>
      <bottom style="thick">
        <color indexed="64"/>
      </bottom>
      <diagonal/>
    </border>
    <border>
      <left style="thick">
        <color indexed="64"/>
      </left>
      <right/>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double">
        <color indexed="64"/>
      </left>
      <right/>
      <top style="thick">
        <color indexed="64"/>
      </top>
      <bottom style="thick">
        <color indexed="64"/>
      </bottom>
      <diagonal/>
    </border>
    <border>
      <left/>
      <right/>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ck">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s>
  <cellStyleXfs count="2">
    <xf numFmtId="0" fontId="0" fillId="0" borderId="0"/>
    <xf numFmtId="0" fontId="18" fillId="0" borderId="0" applyNumberFormat="0" applyFill="0" applyBorder="0" applyAlignment="0" applyProtection="0"/>
  </cellStyleXfs>
  <cellXfs count="166">
    <xf numFmtId="0" fontId="0" fillId="0" borderId="0" xfId="0"/>
    <xf numFmtId="0" fontId="5" fillId="2" borderId="2" xfId="0" applyFont="1" applyFill="1" applyBorder="1" applyAlignment="1">
      <alignment horizontal="center" vertical="center" wrapText="1"/>
    </xf>
    <xf numFmtId="0" fontId="6" fillId="0" borderId="3" xfId="0" applyFont="1" applyBorder="1" applyAlignment="1">
      <alignment horizontal="justify" vertical="center" wrapText="1"/>
    </xf>
    <xf numFmtId="0" fontId="0" fillId="0" borderId="0" xfId="0" applyAlignment="1">
      <alignment horizontal="center"/>
    </xf>
    <xf numFmtId="0" fontId="0" fillId="0" borderId="7" xfId="0" applyBorder="1"/>
    <xf numFmtId="0" fontId="10"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0" fillId="0" borderId="0" xfId="0" applyAlignment="1">
      <alignment vertical="center"/>
    </xf>
    <xf numFmtId="0" fontId="11" fillId="0" borderId="0" xfId="0" applyFont="1" applyAlignment="1">
      <alignment horizontal="center" vertical="center"/>
    </xf>
    <xf numFmtId="0" fontId="11" fillId="0" borderId="0" xfId="0" applyFont="1" applyBorder="1" applyAlignment="1">
      <alignment horizontal="center" vertical="center"/>
    </xf>
    <xf numFmtId="0" fontId="1" fillId="0" borderId="0" xfId="0" applyFont="1" applyBorder="1" applyAlignment="1">
      <alignment horizontal="center" vertical="center"/>
    </xf>
    <xf numFmtId="0" fontId="5" fillId="0" borderId="3" xfId="0" applyFont="1" applyBorder="1" applyAlignment="1">
      <alignment horizontal="justify" vertical="center" wrapText="1"/>
    </xf>
    <xf numFmtId="0" fontId="5" fillId="0" borderId="7" xfId="0" applyFont="1" applyBorder="1" applyAlignment="1">
      <alignment horizontal="justify" vertical="center" wrapText="1"/>
    </xf>
    <xf numFmtId="0" fontId="17" fillId="0" borderId="0" xfId="0" applyFont="1" applyAlignment="1">
      <alignment horizontal="justify" vertical="center"/>
    </xf>
    <xf numFmtId="0" fontId="5" fillId="0" borderId="12" xfId="0" applyFont="1" applyBorder="1" applyAlignment="1">
      <alignment vertical="center" wrapText="1"/>
    </xf>
    <xf numFmtId="0" fontId="5" fillId="0" borderId="12" xfId="0" applyFont="1" applyBorder="1" applyAlignment="1">
      <alignment horizontal="justify" vertical="center" wrapText="1"/>
    </xf>
    <xf numFmtId="0" fontId="5" fillId="0" borderId="21" xfId="0" applyFont="1" applyBorder="1" applyAlignment="1">
      <alignment vertical="center" wrapText="1"/>
    </xf>
    <xf numFmtId="0" fontId="2" fillId="0" borderId="12" xfId="0" applyFont="1" applyBorder="1" applyAlignment="1">
      <alignment horizontal="justify" vertical="center" wrapText="1"/>
    </xf>
    <xf numFmtId="0" fontId="2" fillId="0" borderId="16" xfId="0" applyFont="1" applyBorder="1" applyAlignment="1">
      <alignment horizontal="justify" vertical="center" wrapText="1"/>
    </xf>
    <xf numFmtId="0" fontId="3" fillId="2" borderId="12"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0" fillId="0" borderId="0" xfId="0" applyFont="1" applyAlignment="1">
      <alignment horizontal="center"/>
    </xf>
    <xf numFmtId="0" fontId="13" fillId="0" borderId="0" xfId="0" applyFont="1"/>
    <xf numFmtId="0" fontId="21" fillId="2" borderId="23" xfId="0" applyFont="1" applyFill="1" applyBorder="1" applyAlignment="1">
      <alignment horizontal="center" vertical="center" wrapText="1"/>
    </xf>
    <xf numFmtId="0" fontId="20" fillId="0" borderId="0" xfId="0" applyFont="1" applyBorder="1" applyAlignment="1">
      <alignment horizontal="center"/>
    </xf>
    <xf numFmtId="0" fontId="9" fillId="4" borderId="12" xfId="0" applyFont="1" applyFill="1" applyBorder="1" applyAlignment="1">
      <alignment vertical="center"/>
    </xf>
    <xf numFmtId="0" fontId="14" fillId="0" borderId="0" xfId="0" applyFont="1"/>
    <xf numFmtId="0" fontId="15" fillId="0" borderId="0" xfId="0" applyFont="1"/>
    <xf numFmtId="0" fontId="24" fillId="0" borderId="0" xfId="1" applyFont="1" applyAlignment="1">
      <alignment horizontal="center"/>
    </xf>
    <xf numFmtId="0" fontId="23" fillId="0" borderId="0" xfId="1" applyFont="1" applyAlignment="1">
      <alignment horizontal="center"/>
    </xf>
    <xf numFmtId="3" fontId="0" fillId="0" borderId="0" xfId="0" applyNumberFormat="1"/>
    <xf numFmtId="0" fontId="23" fillId="0" borderId="0" xfId="1" applyFont="1" applyAlignment="1">
      <alignment horizontal="left"/>
    </xf>
    <xf numFmtId="0" fontId="14" fillId="0" borderId="12" xfId="0" applyFont="1" applyBorder="1"/>
    <xf numFmtId="0" fontId="14" fillId="0" borderId="12" xfId="0" applyFont="1" applyBorder="1" applyAlignment="1">
      <alignment horizontal="center"/>
    </xf>
    <xf numFmtId="0" fontId="14" fillId="6" borderId="12" xfId="0" applyFont="1" applyFill="1" applyBorder="1" applyAlignment="1">
      <alignment horizontal="center"/>
    </xf>
    <xf numFmtId="3" fontId="14" fillId="6" borderId="12" xfId="0" applyNumberFormat="1" applyFont="1" applyFill="1" applyBorder="1" applyAlignment="1">
      <alignment horizontal="center"/>
    </xf>
    <xf numFmtId="0" fontId="6" fillId="0" borderId="8" xfId="0" applyFont="1" applyBorder="1" applyAlignment="1">
      <alignment horizontal="justify" vertical="center" wrapText="1"/>
    </xf>
    <xf numFmtId="0" fontId="0" fillId="0" borderId="0" xfId="0" applyBorder="1" applyAlignment="1">
      <alignment horizontal="center"/>
    </xf>
    <xf numFmtId="0" fontId="0" fillId="0" borderId="12" xfId="0" applyBorder="1"/>
    <xf numFmtId="0" fontId="4" fillId="4" borderId="12" xfId="0" applyFont="1" applyFill="1" applyBorder="1" applyAlignment="1">
      <alignment horizontal="center" vertical="center" wrapText="1"/>
    </xf>
    <xf numFmtId="0" fontId="0" fillId="5" borderId="12" xfId="0" applyFill="1" applyBorder="1"/>
    <xf numFmtId="0" fontId="0" fillId="0" borderId="5" xfId="0" applyBorder="1" applyAlignment="1">
      <alignment horizontal="center"/>
    </xf>
    <xf numFmtId="0" fontId="0" fillId="0" borderId="0" xfId="0" applyBorder="1" applyAlignment="1">
      <alignment horizontal="center"/>
    </xf>
    <xf numFmtId="0" fontId="20" fillId="0" borderId="0" xfId="0" applyFont="1" applyAlignment="1"/>
    <xf numFmtId="0" fontId="23" fillId="0" borderId="0" xfId="1" applyFont="1" applyBorder="1" applyAlignment="1">
      <alignment horizontal="center"/>
    </xf>
    <xf numFmtId="0" fontId="11" fillId="0" borderId="0" xfId="0" applyFont="1" applyBorder="1" applyAlignment="1">
      <alignment horizontal="center" vertical="center"/>
    </xf>
    <xf numFmtId="0" fontId="1" fillId="0" borderId="0" xfId="0" applyFont="1" applyBorder="1" applyAlignment="1">
      <alignment horizontal="center" vertical="center"/>
    </xf>
    <xf numFmtId="0" fontId="14" fillId="7" borderId="12" xfId="0" applyFont="1" applyFill="1" applyBorder="1" applyAlignment="1">
      <alignment horizontal="center"/>
    </xf>
    <xf numFmtId="3" fontId="14" fillId="7" borderId="12" xfId="0" applyNumberFormat="1" applyFont="1" applyFill="1" applyBorder="1" applyAlignment="1">
      <alignment horizontal="center"/>
    </xf>
    <xf numFmtId="0" fontId="0" fillId="7" borderId="12" xfId="0" applyFill="1" applyBorder="1"/>
    <xf numFmtId="0" fontId="0" fillId="0" borderId="12" xfId="0" applyFont="1" applyBorder="1"/>
    <xf numFmtId="0" fontId="0" fillId="7" borderId="12" xfId="0" applyFont="1" applyFill="1" applyBorder="1"/>
    <xf numFmtId="0" fontId="0" fillId="6" borderId="12" xfId="0" applyFont="1" applyFill="1" applyBorder="1"/>
    <xf numFmtId="0" fontId="9" fillId="4" borderId="12" xfId="0" applyFont="1" applyFill="1" applyBorder="1" applyAlignment="1">
      <alignment horizontal="center" vertical="center"/>
    </xf>
    <xf numFmtId="0" fontId="22" fillId="0" borderId="0" xfId="1" applyFont="1" applyBorder="1" applyAlignment="1">
      <alignment horizontal="center" vertical="center"/>
    </xf>
    <xf numFmtId="0" fontId="21" fillId="7" borderId="4"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3" fillId="0" borderId="12" xfId="0" applyFont="1" applyBorder="1" applyAlignment="1">
      <alignment horizontal="justify" vertical="center" wrapText="1"/>
    </xf>
    <xf numFmtId="1" fontId="25" fillId="7" borderId="12" xfId="0" applyNumberFormat="1" applyFont="1" applyFill="1" applyBorder="1" applyAlignment="1">
      <alignment horizontal="center" vertical="center" wrapText="1"/>
    </xf>
    <xf numFmtId="168" fontId="25" fillId="7" borderId="12" xfId="0" applyNumberFormat="1" applyFont="1" applyFill="1" applyBorder="1" applyAlignment="1">
      <alignment horizontal="center" vertical="center" wrapText="1"/>
    </xf>
    <xf numFmtId="0" fontId="4" fillId="7" borderId="12" xfId="0" applyFont="1" applyFill="1" applyBorder="1" applyAlignment="1">
      <alignment horizontal="center" vertical="center"/>
    </xf>
    <xf numFmtId="0" fontId="4" fillId="7" borderId="25" xfId="0" applyFont="1" applyFill="1" applyBorder="1" applyAlignment="1">
      <alignment horizontal="center" vertical="center"/>
    </xf>
    <xf numFmtId="168" fontId="25" fillId="4" borderId="12" xfId="0" applyNumberFormat="1" applyFont="1" applyFill="1" applyBorder="1" applyAlignment="1">
      <alignment horizontal="center" vertical="center" wrapText="1"/>
    </xf>
    <xf numFmtId="1" fontId="25" fillId="6" borderId="12"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1" fontId="28" fillId="6" borderId="12" xfId="0" applyNumberFormat="1" applyFont="1" applyFill="1" applyBorder="1" applyAlignment="1">
      <alignment horizontal="center" vertical="center" wrapText="1"/>
    </xf>
    <xf numFmtId="0" fontId="29" fillId="0" borderId="0" xfId="1" applyFont="1" applyAlignment="1">
      <alignment horizontal="left"/>
    </xf>
    <xf numFmtId="0" fontId="7" fillId="9" borderId="0" xfId="0" applyFont="1" applyFill="1" applyBorder="1" applyAlignment="1">
      <alignment horizontal="left" vertical="center" wrapText="1"/>
    </xf>
    <xf numFmtId="0" fontId="6" fillId="9" borderId="0" xfId="0" applyFont="1" applyFill="1" applyBorder="1" applyAlignment="1">
      <alignment horizontal="left" vertical="center" wrapText="1"/>
    </xf>
    <xf numFmtId="0" fontId="25" fillId="2" borderId="12" xfId="0" applyFont="1" applyFill="1" applyBorder="1" applyAlignment="1">
      <alignment horizontal="center" vertical="center" wrapText="1"/>
    </xf>
    <xf numFmtId="0" fontId="22" fillId="0" borderId="0" xfId="1" applyFont="1" applyBorder="1" applyAlignment="1">
      <alignment horizontal="center" vertical="center"/>
    </xf>
    <xf numFmtId="0" fontId="25" fillId="9" borderId="16" xfId="0" applyFont="1" applyFill="1" applyBorder="1" applyAlignment="1">
      <alignment horizontal="center" vertical="center" wrapText="1"/>
    </xf>
    <xf numFmtId="0" fontId="25" fillId="9" borderId="17" xfId="0" applyFont="1" applyFill="1" applyBorder="1" applyAlignment="1">
      <alignment horizontal="center" vertical="center" wrapText="1"/>
    </xf>
    <xf numFmtId="0" fontId="25" fillId="9" borderId="15" xfId="0" applyFont="1" applyFill="1" applyBorder="1" applyAlignment="1">
      <alignment horizontal="center" vertical="center" wrapText="1"/>
    </xf>
    <xf numFmtId="0" fontId="10" fillId="4" borderId="12" xfId="0" applyFont="1" applyFill="1" applyBorder="1" applyAlignment="1">
      <alignment horizontal="center" vertical="center"/>
    </xf>
    <xf numFmtId="0" fontId="26" fillId="2" borderId="26"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29" xfId="0" applyFont="1" applyFill="1" applyBorder="1" applyAlignment="1">
      <alignment horizontal="center" vertical="center" wrapText="1"/>
    </xf>
    <xf numFmtId="0" fontId="10" fillId="4" borderId="23" xfId="0" applyFont="1" applyFill="1" applyBorder="1" applyAlignment="1">
      <alignment horizontal="center" vertical="center"/>
    </xf>
    <xf numFmtId="0" fontId="10" fillId="4" borderId="25" xfId="0" applyFont="1" applyFill="1" applyBorder="1" applyAlignment="1">
      <alignment horizontal="center" vertical="center"/>
    </xf>
    <xf numFmtId="0" fontId="9" fillId="7" borderId="12" xfId="0" applyFont="1" applyFill="1" applyBorder="1" applyAlignment="1">
      <alignment horizontal="center" vertical="center"/>
    </xf>
    <xf numFmtId="0" fontId="9" fillId="6" borderId="12" xfId="0" applyFont="1" applyFill="1" applyBorder="1" applyAlignment="1">
      <alignment horizontal="center" vertical="center"/>
    </xf>
    <xf numFmtId="0" fontId="11" fillId="0" borderId="0" xfId="0" applyFont="1" applyAlignment="1">
      <alignment vertical="center"/>
    </xf>
    <xf numFmtId="0" fontId="2" fillId="0" borderId="13" xfId="0" applyFont="1" applyBorder="1" applyAlignment="1">
      <alignment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3" fontId="4" fillId="6" borderId="12" xfId="0" applyNumberFormat="1" applyFont="1" applyFill="1" applyBorder="1" applyAlignment="1">
      <alignment horizontal="center" vertical="center" wrapText="1"/>
    </xf>
    <xf numFmtId="0" fontId="21" fillId="4" borderId="6" xfId="0" applyFont="1" applyFill="1" applyBorder="1" applyAlignment="1">
      <alignment horizontal="center" vertical="center" wrapText="1"/>
    </xf>
    <xf numFmtId="0" fontId="12" fillId="0" borderId="12" xfId="0" applyFont="1" applyBorder="1" applyAlignment="1">
      <alignment vertical="center"/>
    </xf>
    <xf numFmtId="0" fontId="15" fillId="0" borderId="12" xfId="0" applyFont="1" applyBorder="1" applyAlignment="1">
      <alignment vertical="center"/>
    </xf>
    <xf numFmtId="0" fontId="0" fillId="0" borderId="12" xfId="0" applyFont="1" applyBorder="1" applyAlignment="1">
      <alignment vertical="center"/>
    </xf>
    <xf numFmtId="0" fontId="21"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1" fillId="0" borderId="0" xfId="0" applyFont="1" applyAlignment="1">
      <alignment horizontal="center" vertical="center"/>
    </xf>
    <xf numFmtId="168" fontId="21" fillId="5" borderId="11" xfId="0" applyNumberFormat="1" applyFont="1" applyFill="1" applyBorder="1" applyAlignment="1">
      <alignment horizontal="center" vertical="center" wrapText="1"/>
    </xf>
    <xf numFmtId="168" fontId="21" fillId="5" borderId="12" xfId="0" applyNumberFormat="1" applyFont="1" applyFill="1" applyBorder="1" applyAlignment="1">
      <alignment horizontal="center" vertical="center" wrapText="1"/>
    </xf>
    <xf numFmtId="168" fontId="21" fillId="5" borderId="4" xfId="0" applyNumberFormat="1" applyFont="1" applyFill="1" applyBorder="1" applyAlignment="1">
      <alignment horizontal="center" vertical="center" wrapText="1"/>
    </xf>
    <xf numFmtId="168" fontId="21" fillId="5" borderId="22" xfId="0" applyNumberFormat="1" applyFont="1" applyFill="1" applyBorder="1" applyAlignment="1">
      <alignment horizontal="center" vertical="center" wrapText="1"/>
    </xf>
    <xf numFmtId="168" fontId="4" fillId="5" borderId="18" xfId="0" applyNumberFormat="1" applyFont="1" applyFill="1" applyBorder="1" applyAlignment="1">
      <alignment horizontal="center" vertical="center" wrapText="1"/>
    </xf>
    <xf numFmtId="168" fontId="4" fillId="5" borderId="16" xfId="0" applyNumberFormat="1" applyFont="1" applyFill="1" applyBorder="1" applyAlignment="1">
      <alignment horizontal="center" vertical="center" wrapText="1"/>
    </xf>
    <xf numFmtId="168" fontId="4" fillId="5" borderId="0" xfId="0" applyNumberFormat="1" applyFont="1" applyFill="1" applyBorder="1" applyAlignment="1">
      <alignment horizontal="center" vertical="center" wrapText="1"/>
    </xf>
    <xf numFmtId="168" fontId="4" fillId="5" borderId="12" xfId="0" applyNumberFormat="1" applyFont="1" applyFill="1" applyBorder="1" applyAlignment="1">
      <alignment horizontal="center" vertical="center" wrapText="1"/>
    </xf>
    <xf numFmtId="168" fontId="4" fillId="5" borderId="17" xfId="0" applyNumberFormat="1" applyFont="1" applyFill="1" applyBorder="1" applyAlignment="1">
      <alignment horizontal="center" vertical="center" wrapText="1"/>
    </xf>
    <xf numFmtId="168" fontId="4" fillId="5" borderId="19" xfId="0" applyNumberFormat="1" applyFont="1" applyFill="1" applyBorder="1" applyAlignment="1">
      <alignment horizontal="center" vertical="center" wrapText="1"/>
    </xf>
    <xf numFmtId="0" fontId="0" fillId="5" borderId="12" xfId="0" applyFont="1" applyFill="1" applyBorder="1"/>
    <xf numFmtId="0" fontId="32" fillId="0" borderId="3" xfId="1" applyFont="1" applyBorder="1" applyAlignment="1">
      <alignment horizontal="justify" vertical="center" wrapText="1"/>
    </xf>
    <xf numFmtId="0" fontId="33" fillId="0" borderId="0" xfId="1" applyFont="1" applyAlignment="1">
      <alignment horizontal="left" vertical="center" wrapText="1"/>
    </xf>
    <xf numFmtId="0" fontId="0" fillId="0" borderId="12" xfId="0" applyBorder="1" applyAlignment="1">
      <alignment wrapText="1"/>
    </xf>
    <xf numFmtId="3" fontId="21" fillId="6" borderId="4" xfId="0" applyNumberFormat="1" applyFont="1" applyFill="1" applyBorder="1" applyAlignment="1">
      <alignment horizontal="center" vertical="center" wrapText="1"/>
    </xf>
    <xf numFmtId="3" fontId="10" fillId="6" borderId="12" xfId="0" applyNumberFormat="1" applyFont="1" applyFill="1" applyBorder="1" applyAlignment="1">
      <alignment horizontal="center" vertical="center"/>
    </xf>
    <xf numFmtId="0" fontId="8" fillId="4" borderId="12" xfId="0" applyFont="1" applyFill="1" applyBorder="1" applyAlignment="1">
      <alignment horizontal="center" vertical="center" wrapText="1"/>
    </xf>
    <xf numFmtId="3" fontId="21" fillId="6" borderId="11" xfId="0" applyNumberFormat="1" applyFont="1" applyFill="1" applyBorder="1" applyAlignment="1">
      <alignment horizontal="center" vertical="center" wrapText="1"/>
    </xf>
    <xf numFmtId="3" fontId="21" fillId="6" borderId="12" xfId="0" applyNumberFormat="1" applyFont="1" applyFill="1" applyBorder="1" applyAlignment="1">
      <alignment horizontal="center" vertical="center" wrapText="1"/>
    </xf>
    <xf numFmtId="3" fontId="21" fillId="6" borderId="2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23" xfId="0" applyFont="1" applyBorder="1" applyAlignment="1">
      <alignment horizontal="center" vertical="center" wrapText="1"/>
    </xf>
    <xf numFmtId="0" fontId="34" fillId="0" borderId="23" xfId="0" applyFont="1" applyBorder="1" applyAlignment="1">
      <alignment horizontal="center" vertical="center" wrapText="1"/>
    </xf>
    <xf numFmtId="0" fontId="35" fillId="0" borderId="23" xfId="0" applyFont="1" applyBorder="1" applyAlignment="1">
      <alignment horizontal="center" vertical="center" wrapText="1"/>
    </xf>
    <xf numFmtId="0" fontId="25" fillId="0" borderId="12" xfId="0" applyFont="1" applyBorder="1" applyAlignment="1">
      <alignment horizontal="center" vertical="center" wrapText="1"/>
    </xf>
    <xf numFmtId="0" fontId="35" fillId="0" borderId="12" xfId="0" applyFont="1" applyBorder="1" applyAlignment="1">
      <alignment horizontal="center" vertical="center" wrapText="1"/>
    </xf>
    <xf numFmtId="3" fontId="30" fillId="6" borderId="25" xfId="0" applyNumberFormat="1" applyFont="1" applyFill="1" applyBorder="1" applyAlignment="1">
      <alignment horizontal="center" vertical="center" wrapText="1"/>
    </xf>
    <xf numFmtId="3" fontId="30" fillId="6" borderId="12" xfId="0" applyNumberFormat="1" applyFont="1" applyFill="1" applyBorder="1" applyAlignment="1">
      <alignment horizontal="center" vertical="center" wrapText="1"/>
    </xf>
    <xf numFmtId="1" fontId="30" fillId="6" borderId="25" xfId="0" applyNumberFormat="1" applyFont="1" applyFill="1" applyBorder="1" applyAlignment="1">
      <alignment horizontal="center" vertical="center" wrapText="1"/>
    </xf>
    <xf numFmtId="0" fontId="21" fillId="6" borderId="1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17"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25" fillId="10" borderId="12" xfId="0" applyFont="1" applyFill="1" applyBorder="1" applyAlignment="1">
      <alignment horizontal="right" vertical="center" wrapText="1"/>
    </xf>
    <xf numFmtId="0" fontId="27" fillId="10" borderId="12" xfId="0" applyFont="1" applyFill="1" applyBorder="1" applyAlignment="1">
      <alignment horizontal="justify" vertical="center" wrapText="1"/>
    </xf>
    <xf numFmtId="167" fontId="21" fillId="7" borderId="4" xfId="0" applyNumberFormat="1" applyFont="1" applyFill="1" applyBorder="1" applyAlignment="1">
      <alignment horizontal="center" vertical="center" wrapText="1"/>
    </xf>
    <xf numFmtId="0" fontId="22" fillId="0" borderId="0" xfId="1" applyFont="1" applyAlignment="1">
      <alignment horizontal="center" vertical="center"/>
    </xf>
    <xf numFmtId="0" fontId="23" fillId="0" borderId="0" xfId="1" applyFont="1" applyAlignment="1"/>
    <xf numFmtId="0" fontId="36" fillId="0" borderId="0" xfId="1" applyFont="1" applyAlignment="1">
      <alignment horizontal="center" vertical="center" wrapText="1"/>
    </xf>
    <xf numFmtId="167" fontId="21" fillId="5" borderId="4" xfId="0" applyNumberFormat="1" applyFont="1" applyFill="1" applyBorder="1" applyAlignment="1">
      <alignment horizontal="center" vertical="center" wrapText="1"/>
    </xf>
    <xf numFmtId="0" fontId="2" fillId="0" borderId="23" xfId="0" applyFont="1" applyBorder="1" applyAlignment="1">
      <alignment horizontal="justify" vertical="center" wrapText="1"/>
    </xf>
    <xf numFmtId="0" fontId="3" fillId="0" borderId="30" xfId="0" applyFont="1" applyBorder="1" applyAlignment="1">
      <alignment horizontal="justify" vertical="center" wrapText="1"/>
    </xf>
    <xf numFmtId="0" fontId="37" fillId="0" borderId="0" xfId="0" applyFont="1" applyAlignment="1">
      <alignment horizontal="center"/>
    </xf>
    <xf numFmtId="0" fontId="12" fillId="0" borderId="0" xfId="0" applyFont="1" applyAlignment="1">
      <alignment horizontal="left" vertical="center" wrapText="1"/>
    </xf>
    <xf numFmtId="3" fontId="25" fillId="7" borderId="12" xfId="0" applyNumberFormat="1" applyFont="1" applyFill="1" applyBorder="1" applyAlignment="1">
      <alignment horizontal="center" vertical="center" wrapText="1"/>
    </xf>
    <xf numFmtId="3" fontId="25" fillId="7" borderId="27" xfId="0" applyNumberFormat="1" applyFont="1" applyFill="1" applyBorder="1" applyAlignment="1">
      <alignment horizontal="center" vertical="center" wrapText="1"/>
    </xf>
    <xf numFmtId="3" fontId="25" fillId="7" borderId="27" xfId="0" applyNumberFormat="1" applyFont="1" applyFill="1" applyBorder="1" applyAlignment="1">
      <alignment horizontal="center" vertical="center" wrapText="1"/>
    </xf>
    <xf numFmtId="3" fontId="25" fillId="7" borderId="29" xfId="0" applyNumberFormat="1" applyFont="1" applyFill="1" applyBorder="1" applyAlignment="1">
      <alignment horizontal="center" vertical="center" wrapText="1"/>
    </xf>
    <xf numFmtId="0" fontId="21" fillId="2" borderId="26" xfId="0" applyFont="1" applyFill="1" applyBorder="1" applyAlignment="1">
      <alignment horizontal="center" vertical="center" wrapText="1"/>
    </xf>
    <xf numFmtId="0" fontId="35" fillId="0" borderId="26" xfId="0" applyFont="1" applyBorder="1" applyAlignment="1">
      <alignment horizontal="center" vertical="center" wrapText="1"/>
    </xf>
    <xf numFmtId="3" fontId="30" fillId="6" borderId="14" xfId="0" applyNumberFormat="1" applyFont="1" applyFill="1" applyBorder="1" applyAlignment="1">
      <alignment horizontal="center" vertical="center" wrapText="1"/>
    </xf>
    <xf numFmtId="10" fontId="19" fillId="6" borderId="3" xfId="0" applyNumberFormat="1" applyFont="1" applyFill="1" applyBorder="1" applyAlignment="1">
      <alignment horizontal="center" vertical="center"/>
    </xf>
    <xf numFmtId="0" fontId="34" fillId="0" borderId="26" xfId="0" applyFont="1" applyBorder="1" applyAlignment="1">
      <alignment horizontal="center" vertical="center" wrapText="1"/>
    </xf>
    <xf numFmtId="0" fontId="0" fillId="0" borderId="9" xfId="0" applyBorder="1"/>
    <xf numFmtId="10" fontId="11" fillId="6" borderId="3" xfId="0" applyNumberFormat="1" applyFont="1" applyFill="1" applyBorder="1" applyAlignment="1">
      <alignment horizontal="center" vertical="center"/>
    </xf>
    <xf numFmtId="1" fontId="30" fillId="6" borderId="14" xfId="0" applyNumberFormat="1" applyFont="1" applyFill="1" applyBorder="1" applyAlignment="1">
      <alignment horizontal="center" vertical="center" wrapText="1"/>
    </xf>
    <xf numFmtId="0" fontId="3" fillId="0" borderId="28" xfId="0" applyFont="1" applyBorder="1" applyAlignment="1">
      <alignment horizontal="center" vertical="center" wrapText="1"/>
    </xf>
    <xf numFmtId="0" fontId="0" fillId="0" borderId="10" xfId="0" applyBorder="1"/>
    <xf numFmtId="3" fontId="30" fillId="6" borderId="28" xfId="0" applyNumberFormat="1" applyFont="1" applyFill="1" applyBorder="1" applyAlignment="1">
      <alignment horizontal="center" vertical="center" wrapText="1"/>
    </xf>
    <xf numFmtId="0" fontId="10" fillId="8" borderId="1" xfId="0" applyFont="1" applyFill="1" applyBorder="1" applyAlignment="1">
      <alignment horizontal="center" vertical="center"/>
    </xf>
    <xf numFmtId="0" fontId="0" fillId="0" borderId="31" xfId="0" applyBorder="1"/>
    <xf numFmtId="10" fontId="19" fillId="6" borderId="30" xfId="0" applyNumberFormat="1"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atistique.quebec.ca/fr/vitrine/regio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sss.gouv.qc.ca/professionnels/itinerance/donnees-itineranc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sss.gouv.qc.ca/professionnels/itinerance/donnees-itineranc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statistique.quebec.ca/fr/document/enquete-quebecoise-sur-la-sante-de-la-population-2020-2021"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canada.ca/fr/sante-canada/services/enquete-canadienne-alcool-drogue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spq.qc.ca/publications/336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workbookViewId="0">
      <selection activeCell="G14" sqref="G14"/>
    </sheetView>
  </sheetViews>
  <sheetFormatPr baseColWidth="10" defaultRowHeight="14.5" x14ac:dyDescent="0.35"/>
  <cols>
    <col min="2" max="2" width="30.453125" customWidth="1"/>
    <col min="3" max="3" width="16.08984375" customWidth="1"/>
    <col min="4" max="4" width="21.1796875" customWidth="1"/>
  </cols>
  <sheetData>
    <row r="1" spans="1:10" ht="28.5" x14ac:dyDescent="0.65">
      <c r="A1" s="27" t="s">
        <v>138</v>
      </c>
      <c r="B1" s="27"/>
      <c r="C1" s="27"/>
      <c r="D1" s="27"/>
      <c r="E1" s="27"/>
      <c r="F1" s="27"/>
      <c r="G1" s="49"/>
      <c r="H1" s="49"/>
      <c r="I1" s="49"/>
      <c r="J1" s="49"/>
    </row>
    <row r="3" spans="1:10" s="33" customFormat="1" ht="23.5" x14ac:dyDescent="0.55000000000000004">
      <c r="B3" s="35" t="s">
        <v>76</v>
      </c>
      <c r="C3" s="35"/>
      <c r="D3" s="35"/>
      <c r="E3" s="35"/>
      <c r="F3" s="35"/>
      <c r="G3" s="141"/>
      <c r="H3" s="141"/>
      <c r="I3" s="141"/>
      <c r="J3" s="141"/>
    </row>
    <row r="4" spans="1:10" s="33" customFormat="1" ht="23.5" x14ac:dyDescent="0.55000000000000004">
      <c r="B4" s="37"/>
      <c r="C4" s="37"/>
      <c r="D4" s="37"/>
      <c r="E4" s="37"/>
      <c r="F4" s="37"/>
      <c r="G4" s="37"/>
      <c r="H4" s="37"/>
      <c r="I4" s="37"/>
      <c r="J4" s="37"/>
    </row>
    <row r="5" spans="1:10" s="33" customFormat="1" ht="23.5" x14ac:dyDescent="0.55000000000000004">
      <c r="B5" s="73" t="s">
        <v>96</v>
      </c>
      <c r="C5" s="73" t="s">
        <v>136</v>
      </c>
      <c r="D5" s="37"/>
      <c r="E5" s="37"/>
      <c r="F5" s="37"/>
      <c r="G5" s="37"/>
      <c r="H5" s="37"/>
      <c r="I5" s="37"/>
      <c r="J5" s="37"/>
    </row>
    <row r="6" spans="1:10" s="33" customFormat="1" ht="24" thickBot="1" x14ac:dyDescent="0.6">
      <c r="B6" s="37"/>
      <c r="C6" s="37"/>
      <c r="D6" s="37"/>
      <c r="E6" s="37"/>
      <c r="F6" s="37"/>
      <c r="G6" s="37"/>
      <c r="H6" s="37"/>
      <c r="I6" s="37"/>
      <c r="J6" s="37"/>
    </row>
    <row r="7" spans="1:10" ht="36" customHeight="1" thickTop="1" thickBot="1" x14ac:dyDescent="0.4">
      <c r="B7" s="59" t="s">
        <v>83</v>
      </c>
      <c r="C7" s="59" t="s">
        <v>80</v>
      </c>
      <c r="D7" s="59" t="s">
        <v>81</v>
      </c>
    </row>
    <row r="8" spans="1:10" s="32" customFormat="1" ht="22" thickTop="1" thickBot="1" x14ac:dyDescent="0.55000000000000004">
      <c r="B8" s="38" t="s">
        <v>77</v>
      </c>
      <c r="C8" s="39">
        <v>100</v>
      </c>
      <c r="D8" s="54"/>
    </row>
    <row r="9" spans="1:10" s="32" customFormat="1" ht="22" thickTop="1" thickBot="1" x14ac:dyDescent="0.55000000000000004">
      <c r="B9" s="38" t="s">
        <v>82</v>
      </c>
      <c r="C9" s="53"/>
      <c r="D9" s="41">
        <f>D8*C9/100</f>
        <v>0</v>
      </c>
    </row>
    <row r="10" spans="1:10" s="32" customFormat="1" ht="22" thickTop="1" thickBot="1" x14ac:dyDescent="0.55000000000000004">
      <c r="B10" s="38" t="s">
        <v>78</v>
      </c>
      <c r="C10" s="53"/>
      <c r="D10" s="41">
        <f>C10*D8/100</f>
        <v>0</v>
      </c>
    </row>
    <row r="11" spans="1:10" s="32" customFormat="1" ht="22" thickTop="1" thickBot="1" x14ac:dyDescent="0.55000000000000004">
      <c r="B11" s="38" t="s">
        <v>79</v>
      </c>
      <c r="C11" s="53"/>
      <c r="D11" s="41">
        <f>D8*C11/100</f>
        <v>0</v>
      </c>
    </row>
    <row r="12" spans="1:10" s="32" customFormat="1" ht="22" thickTop="1" thickBot="1" x14ac:dyDescent="0.55000000000000004">
      <c r="B12" s="38" t="s">
        <v>84</v>
      </c>
      <c r="C12" s="40">
        <f>C10+C11</f>
        <v>0</v>
      </c>
      <c r="D12" s="41">
        <f>C12*D8/100</f>
        <v>0</v>
      </c>
    </row>
    <row r="13" spans="1:10" s="32" customFormat="1" ht="21.5" thickTop="1" x14ac:dyDescent="0.5"/>
    <row r="14" spans="1:10" ht="15" thickBot="1" x14ac:dyDescent="0.4"/>
    <row r="15" spans="1:10" ht="15.5" thickTop="1" thickBot="1" x14ac:dyDescent="0.4">
      <c r="B15" s="56" t="s">
        <v>90</v>
      </c>
      <c r="C15" s="57"/>
    </row>
    <row r="16" spans="1:10" ht="15.5" thickTop="1" thickBot="1" x14ac:dyDescent="0.4">
      <c r="B16" s="56" t="s">
        <v>91</v>
      </c>
      <c r="C16" s="58"/>
    </row>
    <row r="17" ht="15" thickTop="1" x14ac:dyDescent="0.35"/>
  </sheetData>
  <mergeCells count="2">
    <mergeCell ref="B3:F3"/>
    <mergeCell ref="A1:F1"/>
  </mergeCells>
  <hyperlinks>
    <hyperlink ref="B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workbookViewId="0">
      <selection activeCell="C6" sqref="C6:C15"/>
    </sheetView>
  </sheetViews>
  <sheetFormatPr baseColWidth="10" defaultRowHeight="14.5" x14ac:dyDescent="0.35"/>
  <cols>
    <col min="2" max="2" width="48.1796875" customWidth="1"/>
    <col min="3" max="3" width="23.90625" customWidth="1"/>
  </cols>
  <sheetData>
    <row r="1" spans="2:3" ht="59" customHeight="1" x14ac:dyDescent="0.35">
      <c r="B1" s="5" t="s">
        <v>34</v>
      </c>
      <c r="C1" s="5"/>
    </row>
    <row r="2" spans="2:3" x14ac:dyDescent="0.35">
      <c r="B2" s="43"/>
      <c r="C2" s="43"/>
    </row>
    <row r="3" spans="2:3" ht="21" x14ac:dyDescent="0.5">
      <c r="B3" s="50" t="s">
        <v>86</v>
      </c>
      <c r="C3" s="50"/>
    </row>
    <row r="4" spans="2:3" ht="15" thickBot="1" x14ac:dyDescent="0.4">
      <c r="B4" s="47"/>
      <c r="C4" s="48"/>
    </row>
    <row r="5" spans="2:3" ht="27" customHeight="1" thickTop="1" thickBot="1" x14ac:dyDescent="0.4">
      <c r="B5" s="95" t="s">
        <v>0</v>
      </c>
      <c r="C5" s="45" t="s">
        <v>85</v>
      </c>
    </row>
    <row r="6" spans="2:3" ht="31" customHeight="1" thickTop="1" thickBot="1" x14ac:dyDescent="0.4">
      <c r="B6" s="42" t="s">
        <v>2</v>
      </c>
      <c r="C6" s="65"/>
    </row>
    <row r="7" spans="2:3" ht="31" customHeight="1" thickTop="1" thickBot="1" x14ac:dyDescent="0.4">
      <c r="B7" s="42" t="s">
        <v>3</v>
      </c>
      <c r="C7" s="65"/>
    </row>
    <row r="8" spans="2:3" ht="31" customHeight="1" thickTop="1" thickBot="1" x14ac:dyDescent="0.4">
      <c r="B8" s="42" t="s">
        <v>4</v>
      </c>
      <c r="C8" s="65"/>
    </row>
    <row r="9" spans="2:3" ht="31" customHeight="1" thickTop="1" thickBot="1" x14ac:dyDescent="0.4">
      <c r="B9" s="42" t="s">
        <v>5</v>
      </c>
      <c r="C9" s="65"/>
    </row>
    <row r="10" spans="2:3" ht="31" customHeight="1" thickTop="1" thickBot="1" x14ac:dyDescent="0.4">
      <c r="B10" s="42" t="s">
        <v>6</v>
      </c>
      <c r="C10" s="65"/>
    </row>
    <row r="11" spans="2:3" ht="31" customHeight="1" thickTop="1" thickBot="1" x14ac:dyDescent="0.4">
      <c r="B11" s="42" t="s">
        <v>7</v>
      </c>
      <c r="C11" s="65"/>
    </row>
    <row r="12" spans="2:3" ht="31" customHeight="1" thickTop="1" thickBot="1" x14ac:dyDescent="0.4">
      <c r="B12" s="42" t="s">
        <v>8</v>
      </c>
      <c r="C12" s="65"/>
    </row>
    <row r="13" spans="2:3" ht="31" customHeight="1" thickTop="1" thickBot="1" x14ac:dyDescent="0.4">
      <c r="B13" s="42" t="s">
        <v>87</v>
      </c>
      <c r="C13" s="65"/>
    </row>
    <row r="14" spans="2:3" ht="31" customHeight="1" thickTop="1" thickBot="1" x14ac:dyDescent="0.4">
      <c r="B14" s="42" t="s">
        <v>88</v>
      </c>
      <c r="C14" s="65"/>
    </row>
    <row r="15" spans="2:3" ht="31" customHeight="1" thickTop="1" thickBot="1" x14ac:dyDescent="0.4">
      <c r="B15" s="42" t="s">
        <v>89</v>
      </c>
      <c r="C15" s="65"/>
    </row>
    <row r="19" spans="2:3" ht="15" thickBot="1" x14ac:dyDescent="0.4"/>
    <row r="20" spans="2:3" ht="15.5" thickTop="1" thickBot="1" x14ac:dyDescent="0.4">
      <c r="B20" s="98" t="s">
        <v>90</v>
      </c>
      <c r="C20" s="57"/>
    </row>
    <row r="21" spans="2:3" ht="15" thickTop="1" x14ac:dyDescent="0.35"/>
  </sheetData>
  <mergeCells count="3">
    <mergeCell ref="B2:C2"/>
    <mergeCell ref="B1:C1"/>
    <mergeCell ref="B3:C3"/>
  </mergeCells>
  <hyperlinks>
    <hyperlink ref="B3:C3" r:id="rId1" location="denombrement-des-personnes-en-situation-d-itinerance-visible" display="Obtenir les données du DPSIQ (Chapitre 5 du rapport)"/>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zoomScale="66" zoomScaleNormal="85" workbookViewId="0">
      <selection activeCell="D7" sqref="D7:E18"/>
    </sheetView>
  </sheetViews>
  <sheetFormatPr baseColWidth="10" defaultRowHeight="14.5" x14ac:dyDescent="0.35"/>
  <cols>
    <col min="2" max="2" width="48.7265625" customWidth="1"/>
    <col min="3" max="3" width="28" customWidth="1"/>
    <col min="4" max="6" width="17" customWidth="1"/>
    <col min="8" max="8" width="80" customWidth="1"/>
    <col min="9" max="11" width="15.08984375" customWidth="1"/>
  </cols>
  <sheetData>
    <row r="1" spans="2:11" ht="42" customHeight="1" x14ac:dyDescent="0.35">
      <c r="B1" s="12" t="s">
        <v>33</v>
      </c>
      <c r="C1" s="13"/>
      <c r="D1" s="13"/>
      <c r="E1" s="13"/>
      <c r="F1" s="13"/>
      <c r="G1" s="13"/>
      <c r="H1" s="13"/>
      <c r="I1" s="13"/>
    </row>
    <row r="2" spans="2:11" ht="21.5" customHeight="1" x14ac:dyDescent="0.35">
      <c r="B2" s="51"/>
      <c r="C2" s="52"/>
      <c r="D2" s="52"/>
      <c r="E2" s="52"/>
      <c r="F2" s="52"/>
      <c r="G2" s="52"/>
      <c r="H2" s="52"/>
      <c r="I2" s="52"/>
    </row>
    <row r="3" spans="2:11" ht="21.5" customHeight="1" x14ac:dyDescent="0.35">
      <c r="B3" s="60" t="s">
        <v>92</v>
      </c>
      <c r="C3" s="60"/>
      <c r="D3" s="60"/>
      <c r="E3" s="60"/>
      <c r="F3" s="60"/>
      <c r="G3" s="60"/>
      <c r="H3" s="60"/>
      <c r="I3" s="60"/>
    </row>
    <row r="4" spans="2:11" ht="21.5" customHeight="1" thickBot="1" x14ac:dyDescent="0.4">
      <c r="B4" s="77"/>
      <c r="C4" s="77"/>
      <c r="D4" s="77"/>
      <c r="E4" s="77"/>
      <c r="F4" s="77"/>
      <c r="G4" s="77"/>
      <c r="H4" s="77"/>
      <c r="I4" s="77"/>
    </row>
    <row r="5" spans="2:11" ht="51.5" customHeight="1" thickTop="1" thickBot="1" x14ac:dyDescent="0.4">
      <c r="B5" s="78" t="s">
        <v>9</v>
      </c>
      <c r="C5" s="79"/>
      <c r="D5" s="79"/>
      <c r="E5" s="79"/>
      <c r="F5" s="80"/>
      <c r="H5" s="78" t="s">
        <v>18</v>
      </c>
      <c r="I5" s="79"/>
      <c r="J5" s="79"/>
      <c r="K5" s="80"/>
    </row>
    <row r="6" spans="2:11" ht="32.5" customHeight="1" thickTop="1" thickBot="1" x14ac:dyDescent="0.4">
      <c r="B6" s="82" t="s">
        <v>73</v>
      </c>
      <c r="C6" s="83"/>
      <c r="D6" s="62" t="s">
        <v>81</v>
      </c>
      <c r="E6" s="62"/>
      <c r="F6" s="62"/>
      <c r="H6" s="86" t="s">
        <v>73</v>
      </c>
      <c r="I6" s="76" t="s">
        <v>81</v>
      </c>
      <c r="J6" s="76"/>
      <c r="K6" s="76"/>
    </row>
    <row r="7" spans="2:11" ht="33.5" customHeight="1" thickTop="1" thickBot="1" x14ac:dyDescent="0.4">
      <c r="B7" s="84"/>
      <c r="C7" s="85"/>
      <c r="D7" s="68"/>
      <c r="E7" s="68"/>
      <c r="F7" s="71" t="s">
        <v>95</v>
      </c>
      <c r="H7" s="87"/>
      <c r="I7" s="67" t="s">
        <v>94</v>
      </c>
      <c r="J7" s="67" t="s">
        <v>93</v>
      </c>
      <c r="K7" s="71" t="s">
        <v>95</v>
      </c>
    </row>
    <row r="8" spans="2:11" ht="33.5" customHeight="1" thickTop="1" thickBot="1" x14ac:dyDescent="0.4">
      <c r="B8" s="64" t="s">
        <v>10</v>
      </c>
      <c r="C8" s="20" t="s">
        <v>11</v>
      </c>
      <c r="D8" s="65"/>
      <c r="E8" s="65"/>
      <c r="F8" s="70">
        <f>SUM(D8:E8)</f>
        <v>0</v>
      </c>
      <c r="H8" s="20" t="s">
        <v>19</v>
      </c>
      <c r="I8" s="63">
        <v>25</v>
      </c>
      <c r="J8" s="88">
        <v>86</v>
      </c>
      <c r="K8" s="89">
        <f>SUM(I8:J8)</f>
        <v>111</v>
      </c>
    </row>
    <row r="9" spans="2:11" ht="33.5" customHeight="1" thickTop="1" thickBot="1" x14ac:dyDescent="0.4">
      <c r="B9" s="64"/>
      <c r="C9" s="20" t="s">
        <v>12</v>
      </c>
      <c r="D9" s="65"/>
      <c r="E9" s="65"/>
      <c r="F9" s="70">
        <f>SUM(D9:E9)</f>
        <v>0</v>
      </c>
      <c r="H9" s="20" t="s">
        <v>20</v>
      </c>
      <c r="I9" s="63">
        <v>0</v>
      </c>
      <c r="J9" s="88">
        <v>63</v>
      </c>
      <c r="K9" s="89">
        <f>SUM(I9:J9)</f>
        <v>63</v>
      </c>
    </row>
    <row r="10" spans="2:11" ht="33.5" customHeight="1" thickTop="1" thickBot="1" x14ac:dyDescent="0.4">
      <c r="B10" s="64"/>
      <c r="C10" s="20" t="s">
        <v>13</v>
      </c>
      <c r="D10" s="66"/>
      <c r="E10" s="66"/>
      <c r="F10" s="69"/>
      <c r="H10" s="137" t="s">
        <v>122</v>
      </c>
      <c r="I10" s="133">
        <f>SUM(I8:I9)</f>
        <v>25</v>
      </c>
      <c r="J10" s="133">
        <f t="shared" ref="J10:K10" si="0">SUM(J8:J9)</f>
        <v>149</v>
      </c>
      <c r="K10" s="89">
        <f t="shared" si="0"/>
        <v>174</v>
      </c>
    </row>
    <row r="11" spans="2:11" ht="33.5" customHeight="1" thickTop="1" thickBot="1" x14ac:dyDescent="0.4">
      <c r="B11" s="64" t="s">
        <v>14</v>
      </c>
      <c r="C11" s="20" t="s">
        <v>11</v>
      </c>
      <c r="D11" s="65"/>
      <c r="E11" s="65"/>
      <c r="F11" s="70">
        <f>SUM(D11:E11)</f>
        <v>0</v>
      </c>
      <c r="H11" s="74"/>
      <c r="I11" s="75"/>
    </row>
    <row r="12" spans="2:11" ht="33.5" customHeight="1" thickTop="1" thickBot="1" x14ac:dyDescent="0.4">
      <c r="B12" s="64"/>
      <c r="C12" s="20" t="s">
        <v>12</v>
      </c>
      <c r="D12" s="65"/>
      <c r="E12" s="65"/>
      <c r="F12" s="70">
        <f>SUM(D12:E12)</f>
        <v>0</v>
      </c>
    </row>
    <row r="13" spans="2:11" ht="33.5" customHeight="1" thickTop="1" thickBot="1" x14ac:dyDescent="0.4">
      <c r="B13" s="64"/>
      <c r="C13" s="20" t="s">
        <v>13</v>
      </c>
      <c r="D13" s="66"/>
      <c r="E13" s="66"/>
      <c r="F13" s="69"/>
    </row>
    <row r="14" spans="2:11" ht="33.5" customHeight="1" thickTop="1" thickBot="1" x14ac:dyDescent="0.4">
      <c r="B14" s="64" t="s">
        <v>15</v>
      </c>
      <c r="C14" s="20" t="s">
        <v>11</v>
      </c>
      <c r="D14" s="65"/>
      <c r="E14" s="65"/>
      <c r="F14" s="70">
        <f>SUM(D14:E14)</f>
        <v>0</v>
      </c>
    </row>
    <row r="15" spans="2:11" ht="33.5" customHeight="1" thickTop="1" thickBot="1" x14ac:dyDescent="0.4">
      <c r="B15" s="64"/>
      <c r="C15" s="20" t="s">
        <v>12</v>
      </c>
      <c r="D15" s="65"/>
      <c r="E15" s="65"/>
      <c r="F15" s="70">
        <f>SUM(D15:E15)</f>
        <v>0</v>
      </c>
      <c r="H15" s="97" t="s">
        <v>90</v>
      </c>
      <c r="I15" s="57"/>
    </row>
    <row r="16" spans="2:11" ht="33.5" customHeight="1" thickTop="1" thickBot="1" x14ac:dyDescent="0.4">
      <c r="B16" s="64"/>
      <c r="C16" s="20" t="s">
        <v>13</v>
      </c>
      <c r="D16" s="66"/>
      <c r="E16" s="66"/>
      <c r="F16" s="69"/>
      <c r="H16" s="97" t="s">
        <v>91</v>
      </c>
      <c r="I16" s="58"/>
    </row>
    <row r="17" spans="2:6" ht="41" customHeight="1" thickTop="1" thickBot="1" x14ac:dyDescent="0.4">
      <c r="B17" s="64" t="s">
        <v>16</v>
      </c>
      <c r="C17" s="20" t="s">
        <v>11</v>
      </c>
      <c r="D17" s="65"/>
      <c r="E17" s="65"/>
      <c r="F17" s="70">
        <f>SUM(D17:E17)</f>
        <v>0</v>
      </c>
    </row>
    <row r="18" spans="2:6" ht="41" customHeight="1" thickTop="1" thickBot="1" x14ac:dyDescent="0.4">
      <c r="B18" s="64"/>
      <c r="C18" s="20" t="s">
        <v>12</v>
      </c>
      <c r="D18" s="65"/>
      <c r="E18" s="65"/>
      <c r="F18" s="70">
        <f>SUM(D18:E18)</f>
        <v>0</v>
      </c>
    </row>
    <row r="19" spans="2:6" ht="21.5" customHeight="1" thickTop="1" thickBot="1" x14ac:dyDescent="0.4">
      <c r="B19" s="134" t="s">
        <v>17</v>
      </c>
      <c r="C19" s="135"/>
      <c r="D19" s="135"/>
      <c r="E19" s="135"/>
      <c r="F19" s="136"/>
    </row>
    <row r="20" spans="2:6" ht="37" customHeight="1" thickTop="1" thickBot="1" x14ac:dyDescent="0.4">
      <c r="B20" s="138" t="s">
        <v>11</v>
      </c>
      <c r="C20" s="138"/>
      <c r="D20" s="72">
        <f>D8+D11+D14+D17</f>
        <v>0</v>
      </c>
      <c r="E20" s="72">
        <f>E8+E11+E14+E17</f>
        <v>0</v>
      </c>
      <c r="F20" s="72">
        <f>F8+F11+F14+F17</f>
        <v>0</v>
      </c>
    </row>
    <row r="21" spans="2:6" ht="31" customHeight="1" thickTop="1" thickBot="1" x14ac:dyDescent="0.4">
      <c r="B21" s="138" t="s">
        <v>12</v>
      </c>
      <c r="C21" s="138"/>
      <c r="D21" s="72">
        <f t="shared" ref="D21:E21" si="1">D9+D12+D15+D18</f>
        <v>0</v>
      </c>
      <c r="E21" s="72">
        <f t="shared" si="1"/>
        <v>0</v>
      </c>
      <c r="F21" s="72">
        <f>F9+F12+F15+F18</f>
        <v>0</v>
      </c>
    </row>
    <row r="22" spans="2:6" ht="15" thickTop="1" x14ac:dyDescent="0.35"/>
  </sheetData>
  <mergeCells count="15">
    <mergeCell ref="H6:H7"/>
    <mergeCell ref="B3:I3"/>
    <mergeCell ref="D6:F6"/>
    <mergeCell ref="B19:F19"/>
    <mergeCell ref="I6:K6"/>
    <mergeCell ref="B5:F5"/>
    <mergeCell ref="B20:C20"/>
    <mergeCell ref="B21:C21"/>
    <mergeCell ref="B1:I1"/>
    <mergeCell ref="H5:K5"/>
    <mergeCell ref="B6:C7"/>
    <mergeCell ref="B8:B10"/>
    <mergeCell ref="B11:B13"/>
    <mergeCell ref="B14:B16"/>
    <mergeCell ref="B17:B18"/>
  </mergeCells>
  <hyperlinks>
    <hyperlink ref="B3:I3" r:id="rId1" location="enumeration-itinerance-hebergee" display="Obtenir les données de l'ÉIH"/>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workbookViewId="0">
      <selection activeCell="C7" sqref="C7:C14"/>
    </sheetView>
  </sheetViews>
  <sheetFormatPr baseColWidth="10" defaultRowHeight="14.5" x14ac:dyDescent="0.35"/>
  <cols>
    <col min="2" max="2" width="49.81640625" customWidth="1"/>
    <col min="3" max="3" width="17.36328125" customWidth="1"/>
    <col min="4" max="4" width="17.08984375" customWidth="1"/>
    <col min="7" max="7" width="58.54296875" customWidth="1"/>
  </cols>
  <sheetData>
    <row r="1" spans="2:8" s="10" customFormat="1" ht="41" customHeight="1" x14ac:dyDescent="0.35">
      <c r="B1" s="90" t="s">
        <v>32</v>
      </c>
      <c r="C1" s="90"/>
      <c r="D1" s="90"/>
    </row>
    <row r="3" spans="2:8" ht="21" x14ac:dyDescent="0.5">
      <c r="B3" s="35" t="s">
        <v>99</v>
      </c>
      <c r="C3" s="35"/>
      <c r="D3" s="35"/>
    </row>
    <row r="5" spans="2:8" ht="15" thickBot="1" x14ac:dyDescent="0.4"/>
    <row r="6" spans="2:8" ht="29.5" thickBot="1" x14ac:dyDescent="0.4">
      <c r="B6" s="9" t="s">
        <v>21</v>
      </c>
      <c r="C6" s="8" t="s">
        <v>75</v>
      </c>
      <c r="D6" s="8" t="s">
        <v>23</v>
      </c>
    </row>
    <row r="7" spans="2:8" ht="40" customHeight="1" thickTop="1" thickBot="1" x14ac:dyDescent="0.4">
      <c r="B7" s="91" t="s">
        <v>24</v>
      </c>
      <c r="C7" s="106">
        <v>5.6</v>
      </c>
      <c r="D7" s="94">
        <f>C7*Démographie!D12/100</f>
        <v>0</v>
      </c>
    </row>
    <row r="8" spans="2:8" ht="40" customHeight="1" thickTop="1" thickBot="1" x14ac:dyDescent="0.4">
      <c r="B8" s="92" t="s">
        <v>25</v>
      </c>
      <c r="C8" s="106">
        <v>23.6</v>
      </c>
      <c r="D8" s="94">
        <f>C8*Démographie!D12/100</f>
        <v>0</v>
      </c>
      <c r="G8" s="96" t="s">
        <v>100</v>
      </c>
      <c r="H8" s="112"/>
    </row>
    <row r="9" spans="2:8" ht="40" customHeight="1" thickTop="1" thickBot="1" x14ac:dyDescent="0.4">
      <c r="B9" s="93" t="s">
        <v>26</v>
      </c>
      <c r="C9" s="107">
        <v>3.2</v>
      </c>
      <c r="D9" s="94">
        <f>C9*Démographie!D12/100</f>
        <v>0</v>
      </c>
      <c r="G9" s="96" t="s">
        <v>91</v>
      </c>
      <c r="H9" s="58"/>
    </row>
    <row r="10" spans="2:8" ht="40" customHeight="1" thickTop="1" thickBot="1" x14ac:dyDescent="0.4">
      <c r="B10" s="20" t="s">
        <v>27</v>
      </c>
      <c r="C10" s="108">
        <v>4.0999999999999996</v>
      </c>
      <c r="D10" s="94">
        <f>C10*Démographie!D12/100</f>
        <v>0</v>
      </c>
    </row>
    <row r="11" spans="2:8" ht="40" customHeight="1" thickTop="1" thickBot="1" x14ac:dyDescent="0.4">
      <c r="B11" s="20" t="s">
        <v>28</v>
      </c>
      <c r="C11" s="109">
        <v>12.9</v>
      </c>
      <c r="D11" s="94">
        <f>C11*Démographie!D12/100</f>
        <v>0</v>
      </c>
    </row>
    <row r="12" spans="2:8" ht="40" customHeight="1" thickTop="1" thickBot="1" x14ac:dyDescent="0.4">
      <c r="B12" s="21" t="s">
        <v>29</v>
      </c>
      <c r="C12" s="109">
        <v>2.2999999999999998</v>
      </c>
      <c r="D12" s="94">
        <f>C12*Démographie!D12/100</f>
        <v>0</v>
      </c>
    </row>
    <row r="13" spans="2:8" ht="40" customHeight="1" thickTop="1" thickBot="1" x14ac:dyDescent="0.4">
      <c r="B13" s="20" t="s">
        <v>30</v>
      </c>
      <c r="C13" s="110">
        <v>19.2</v>
      </c>
      <c r="D13" s="94">
        <f>C13*Démographie!D12/100</f>
        <v>0</v>
      </c>
    </row>
    <row r="14" spans="2:8" ht="40" customHeight="1" thickTop="1" thickBot="1" x14ac:dyDescent="0.4">
      <c r="B14" s="20" t="s">
        <v>31</v>
      </c>
      <c r="C14" s="111">
        <v>0.7</v>
      </c>
      <c r="D14" s="94">
        <f>C14*Démographie!D12/100</f>
        <v>0</v>
      </c>
    </row>
    <row r="15" spans="2:8" ht="15" thickTop="1" x14ac:dyDescent="0.35"/>
    <row r="16" spans="2:8" ht="52.5" customHeight="1" x14ac:dyDescent="0.35">
      <c r="B16" s="99" t="s">
        <v>74</v>
      </c>
      <c r="C16" s="100"/>
      <c r="D16" s="100"/>
    </row>
  </sheetData>
  <mergeCells count="2">
    <mergeCell ref="B16:D16"/>
    <mergeCell ref="B3:D3"/>
  </mergeCells>
  <hyperlinks>
    <hyperlink ref="B3:D3" r:id="rId1" display="Obtenir les données de l'EQSP"/>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0"/>
  <sheetViews>
    <sheetView topLeftCell="A4" workbookViewId="0">
      <selection activeCell="F8" sqref="F8"/>
    </sheetView>
  </sheetViews>
  <sheetFormatPr baseColWidth="10" defaultRowHeight="14.5" x14ac:dyDescent="0.35"/>
  <cols>
    <col min="2" max="2" width="89.453125" customWidth="1"/>
    <col min="4" max="4" width="13.08984375" bestFit="1" customWidth="1"/>
    <col min="6" max="6" width="68.54296875" customWidth="1"/>
  </cols>
  <sheetData>
    <row r="2" spans="2:8" ht="23.5" x14ac:dyDescent="0.35">
      <c r="B2" s="11" t="s">
        <v>98</v>
      </c>
      <c r="C2" s="11"/>
      <c r="D2" s="11"/>
    </row>
    <row r="4" spans="2:8" ht="23.5" x14ac:dyDescent="0.55000000000000004">
      <c r="B4" s="34" t="s">
        <v>97</v>
      </c>
      <c r="C4" s="34"/>
      <c r="D4" s="34"/>
    </row>
    <row r="5" spans="2:8" ht="15" thickBot="1" x14ac:dyDescent="0.4"/>
    <row r="6" spans="2:8" ht="39.5" customHeight="1" thickBot="1" x14ac:dyDescent="0.4">
      <c r="B6" s="122" t="s">
        <v>35</v>
      </c>
      <c r="C6" s="7" t="s">
        <v>22</v>
      </c>
      <c r="D6" s="1" t="s">
        <v>23</v>
      </c>
    </row>
    <row r="7" spans="2:8" ht="57" customHeight="1" thickBot="1" x14ac:dyDescent="0.4">
      <c r="B7" s="15" t="s">
        <v>36</v>
      </c>
      <c r="C7" s="102">
        <v>3.4</v>
      </c>
      <c r="D7" s="119">
        <f>C7*Démographie!D12/100</f>
        <v>0</v>
      </c>
    </row>
    <row r="8" spans="2:8" ht="57" customHeight="1" thickTop="1" thickBot="1" x14ac:dyDescent="0.4">
      <c r="B8" s="17" t="s">
        <v>37</v>
      </c>
      <c r="C8" s="103">
        <v>0.3</v>
      </c>
      <c r="D8" s="120">
        <f>C8*Démographie!D12/100</f>
        <v>0</v>
      </c>
      <c r="F8" s="96" t="s">
        <v>100</v>
      </c>
      <c r="G8" s="112"/>
    </row>
    <row r="9" spans="2:8" ht="57" customHeight="1" thickTop="1" thickBot="1" x14ac:dyDescent="0.4">
      <c r="B9" s="18" t="s">
        <v>38</v>
      </c>
      <c r="C9" s="103">
        <v>13.4</v>
      </c>
      <c r="D9" s="120">
        <f>C9*Démographie!D12/100</f>
        <v>0</v>
      </c>
      <c r="F9" s="96" t="s">
        <v>91</v>
      </c>
      <c r="G9" s="58"/>
    </row>
    <row r="10" spans="2:8" ht="57" customHeight="1" thickTop="1" thickBot="1" x14ac:dyDescent="0.4">
      <c r="B10" s="14" t="s">
        <v>39</v>
      </c>
      <c r="C10" s="104">
        <v>5.4</v>
      </c>
      <c r="D10" s="116">
        <f>C10*Démographie!D12/100</f>
        <v>0</v>
      </c>
    </row>
    <row r="11" spans="2:8" ht="57" customHeight="1" x14ac:dyDescent="0.35">
      <c r="B11" s="15" t="s">
        <v>40</v>
      </c>
      <c r="C11" s="102">
        <v>5.9</v>
      </c>
      <c r="D11" s="119">
        <f>D9*C11/100</f>
        <v>0</v>
      </c>
    </row>
    <row r="12" spans="2:8" ht="57" customHeight="1" thickBot="1" x14ac:dyDescent="0.4">
      <c r="B12" s="19" t="s">
        <v>41</v>
      </c>
      <c r="C12" s="105">
        <v>1</v>
      </c>
      <c r="D12" s="121">
        <f>C12*Démographie!D12/100</f>
        <v>0</v>
      </c>
    </row>
    <row r="13" spans="2:8" ht="57" customHeight="1" thickTop="1" thickBot="1" x14ac:dyDescent="0.4">
      <c r="B13" s="14" t="s">
        <v>42</v>
      </c>
      <c r="C13" s="104">
        <v>7.7</v>
      </c>
      <c r="D13" s="116">
        <f>C13*Démographie!D12/100</f>
        <v>0</v>
      </c>
      <c r="F13" s="81" t="s">
        <v>102</v>
      </c>
      <c r="G13" s="118" t="s">
        <v>23</v>
      </c>
    </row>
    <row r="14" spans="2:8" ht="72" customHeight="1" thickTop="1" thickBot="1" x14ac:dyDescent="0.4">
      <c r="B14" s="14" t="s">
        <v>43</v>
      </c>
      <c r="C14" s="104">
        <v>72.099999999999994</v>
      </c>
      <c r="D14" s="116">
        <f>D13*C14/100</f>
        <v>0</v>
      </c>
      <c r="E14" s="36"/>
      <c r="F14" s="115" t="s">
        <v>101</v>
      </c>
      <c r="G14" s="117">
        <f>D13-D14</f>
        <v>0</v>
      </c>
    </row>
    <row r="15" spans="2:8" ht="77.5" customHeight="1" thickTop="1" thickBot="1" x14ac:dyDescent="0.55000000000000004">
      <c r="B15" s="14" t="s">
        <v>44</v>
      </c>
      <c r="C15" s="104">
        <v>92.5</v>
      </c>
      <c r="D15" s="116">
        <f>D13*C15/100</f>
        <v>0</v>
      </c>
      <c r="F15" s="18" t="s">
        <v>118</v>
      </c>
      <c r="G15" s="117">
        <f>D13*(100-C15)/100</f>
        <v>0</v>
      </c>
      <c r="H15" s="32"/>
    </row>
    <row r="16" spans="2:8" ht="77.5" customHeight="1" thickBot="1" x14ac:dyDescent="0.4">
      <c r="B16" s="14" t="s">
        <v>117</v>
      </c>
      <c r="C16" s="104">
        <v>89.9</v>
      </c>
      <c r="D16" s="116">
        <f>C16*Démographie!D12/100</f>
        <v>0</v>
      </c>
    </row>
    <row r="17" spans="2:4" ht="57" customHeight="1" thickBot="1" x14ac:dyDescent="0.4">
      <c r="B17" s="14" t="s">
        <v>45</v>
      </c>
      <c r="C17" s="104">
        <v>6.8</v>
      </c>
      <c r="D17" s="116">
        <f>D16*C17/100</f>
        <v>0</v>
      </c>
    </row>
    <row r="18" spans="2:4" x14ac:dyDescent="0.35">
      <c r="B18" s="16"/>
    </row>
    <row r="19" spans="2:4" x14ac:dyDescent="0.35">
      <c r="B19" s="16"/>
    </row>
    <row r="20" spans="2:4" ht="58" customHeight="1" x14ac:dyDescent="0.35">
      <c r="B20" s="123" t="s">
        <v>103</v>
      </c>
      <c r="C20" s="124"/>
      <c r="D20" s="124"/>
    </row>
  </sheetData>
  <mergeCells count="3">
    <mergeCell ref="B20:D20"/>
    <mergeCell ref="B2:D2"/>
    <mergeCell ref="B4:D4"/>
  </mergeCells>
  <hyperlinks>
    <hyperlink ref="B4:D4" r:id="rId1" display="Obtenir les données de l'ECC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4"/>
  <sheetViews>
    <sheetView workbookViewId="0">
      <selection activeCell="C7" sqref="C7:C9"/>
    </sheetView>
  </sheetViews>
  <sheetFormatPr baseColWidth="10" defaultRowHeight="14.5" x14ac:dyDescent="0.35"/>
  <cols>
    <col min="2" max="2" width="69.6328125" customWidth="1"/>
    <col min="5" max="5" width="52.6328125" customWidth="1"/>
  </cols>
  <sheetData>
    <row r="1" spans="2:6" ht="42" customHeight="1" x14ac:dyDescent="0.35">
      <c r="B1" s="11" t="s">
        <v>53</v>
      </c>
      <c r="C1" s="11"/>
    </row>
    <row r="2" spans="2:6" ht="18" customHeight="1" x14ac:dyDescent="0.35">
      <c r="B2" s="101"/>
      <c r="C2" s="101"/>
    </row>
    <row r="3" spans="2:6" ht="18" customHeight="1" x14ac:dyDescent="0.35">
      <c r="B3" s="140" t="s">
        <v>125</v>
      </c>
      <c r="C3" s="140"/>
    </row>
    <row r="4" spans="2:6" ht="64.5" customHeight="1" x14ac:dyDescent="0.35">
      <c r="B4" s="142" t="s">
        <v>126</v>
      </c>
      <c r="C4" s="142"/>
    </row>
    <row r="5" spans="2:6" ht="15" thickBot="1" x14ac:dyDescent="0.4"/>
    <row r="6" spans="2:6" ht="38" customHeight="1" thickTop="1" thickBot="1" x14ac:dyDescent="0.4">
      <c r="B6" s="6" t="s">
        <v>46</v>
      </c>
      <c r="C6" s="7" t="s">
        <v>1</v>
      </c>
      <c r="E6" s="44" t="s">
        <v>128</v>
      </c>
      <c r="F6" s="55"/>
    </row>
    <row r="7" spans="2:6" ht="38" customHeight="1" thickTop="1" thickBot="1" x14ac:dyDescent="0.4">
      <c r="B7" s="2" t="s">
        <v>127</v>
      </c>
      <c r="C7" s="61"/>
      <c r="E7" s="44" t="s">
        <v>100</v>
      </c>
      <c r="F7" s="46"/>
    </row>
    <row r="8" spans="2:6" ht="38" customHeight="1" thickBot="1" x14ac:dyDescent="0.4">
      <c r="B8" s="2" t="s">
        <v>124</v>
      </c>
      <c r="C8" s="139"/>
    </row>
    <row r="9" spans="2:6" ht="38" customHeight="1" thickBot="1" x14ac:dyDescent="0.4">
      <c r="B9" s="2" t="s">
        <v>47</v>
      </c>
      <c r="C9" s="139"/>
    </row>
    <row r="10" spans="2:6" ht="38" customHeight="1" thickBot="1" x14ac:dyDescent="0.4">
      <c r="B10" s="2" t="s">
        <v>48</v>
      </c>
      <c r="C10" s="143">
        <v>0.39300000000000002</v>
      </c>
    </row>
    <row r="11" spans="2:6" ht="38" customHeight="1" thickBot="1" x14ac:dyDescent="0.4">
      <c r="B11" s="113" t="s">
        <v>52</v>
      </c>
      <c r="C11" s="143">
        <v>0.41399999999999998</v>
      </c>
    </row>
    <row r="12" spans="2:6" ht="38" customHeight="1" thickBot="1" x14ac:dyDescent="0.4">
      <c r="B12" s="2" t="s">
        <v>49</v>
      </c>
      <c r="C12" s="143">
        <v>0.11</v>
      </c>
    </row>
    <row r="13" spans="2:6" ht="38" customHeight="1" thickBot="1" x14ac:dyDescent="0.4">
      <c r="B13" s="2" t="s">
        <v>50</v>
      </c>
      <c r="C13" s="143">
        <v>2.9000000000000001E-2</v>
      </c>
    </row>
    <row r="15" spans="2:6" ht="107.5" customHeight="1" x14ac:dyDescent="0.35">
      <c r="B15" s="114" t="s">
        <v>51</v>
      </c>
      <c r="C15" s="114"/>
    </row>
    <row r="27" ht="11.5" customHeight="1" x14ac:dyDescent="0.35"/>
    <row r="28" ht="11.5" customHeight="1" x14ac:dyDescent="0.35"/>
    <row r="29" ht="11.5" customHeight="1" x14ac:dyDescent="0.35"/>
    <row r="30" ht="11.5" customHeight="1" x14ac:dyDescent="0.35"/>
    <row r="31" ht="11.5" customHeight="1" x14ac:dyDescent="0.35"/>
    <row r="32" ht="11.5" customHeight="1" x14ac:dyDescent="0.35"/>
    <row r="33" ht="11.5" customHeight="1" x14ac:dyDescent="0.35"/>
    <row r="34" ht="11.5" customHeight="1" x14ac:dyDescent="0.35"/>
  </sheetData>
  <mergeCells count="4">
    <mergeCell ref="B1:C1"/>
    <mergeCell ref="B15:C15"/>
    <mergeCell ref="B3:C3"/>
    <mergeCell ref="B4:C4"/>
  </mergeCells>
  <hyperlinks>
    <hyperlink ref="B11" location="_ftn1" display="_ftn1"/>
    <hyperlink ref="B15" location="_ftnref1" display="_ftnref1"/>
    <hyperlink ref="B3" r:id="rId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4"/>
  <sheetViews>
    <sheetView zoomScale="115" zoomScaleNormal="115" workbookViewId="0">
      <selection activeCell="B4" sqref="B4:C4"/>
    </sheetView>
  </sheetViews>
  <sheetFormatPr baseColWidth="10" defaultRowHeight="14.5" x14ac:dyDescent="0.35"/>
  <cols>
    <col min="2" max="2" width="64.7265625" customWidth="1"/>
    <col min="3" max="3" width="20.6328125" customWidth="1"/>
    <col min="5" max="5" width="39.08984375" customWidth="1"/>
  </cols>
  <sheetData>
    <row r="2" spans="2:6" ht="23.5" x14ac:dyDescent="0.55000000000000004">
      <c r="B2" s="146" t="s">
        <v>130</v>
      </c>
      <c r="C2" s="146"/>
    </row>
    <row r="3" spans="2:6" x14ac:dyDescent="0.35">
      <c r="B3" s="3"/>
      <c r="C3" s="3"/>
    </row>
    <row r="4" spans="2:6" ht="59" customHeight="1" x14ac:dyDescent="0.35">
      <c r="B4" s="147" t="s">
        <v>137</v>
      </c>
      <c r="C4" s="147"/>
    </row>
    <row r="5" spans="2:6" ht="15" thickBot="1" x14ac:dyDescent="0.4"/>
    <row r="6" spans="2:6" ht="31.5" customHeight="1" thickTop="1" thickBot="1" x14ac:dyDescent="0.4">
      <c r="B6" s="22" t="s">
        <v>54</v>
      </c>
      <c r="C6" s="22" t="s">
        <v>1</v>
      </c>
      <c r="E6" s="97" t="s">
        <v>90</v>
      </c>
      <c r="F6" s="57"/>
    </row>
    <row r="7" spans="2:6" ht="25.5" customHeight="1" thickTop="1" thickBot="1" x14ac:dyDescent="0.4">
      <c r="B7" s="23" t="s">
        <v>55</v>
      </c>
      <c r="C7" s="23"/>
    </row>
    <row r="8" spans="2:6" ht="42" customHeight="1" thickTop="1" thickBot="1" x14ac:dyDescent="0.4">
      <c r="B8" s="20" t="s">
        <v>132</v>
      </c>
      <c r="C8" s="148"/>
    </row>
    <row r="9" spans="2:6" ht="25.5" customHeight="1" thickTop="1" thickBot="1" x14ac:dyDescent="0.4">
      <c r="B9" s="23" t="s">
        <v>56</v>
      </c>
      <c r="C9" s="23"/>
    </row>
    <row r="10" spans="2:6" ht="42" customHeight="1" thickTop="1" thickBot="1" x14ac:dyDescent="0.4">
      <c r="B10" s="20" t="s">
        <v>57</v>
      </c>
      <c r="C10" s="148"/>
    </row>
    <row r="11" spans="2:6" ht="42" customHeight="1" thickTop="1" thickBot="1" x14ac:dyDescent="0.4">
      <c r="B11" s="20" t="s">
        <v>58</v>
      </c>
      <c r="C11" s="148"/>
    </row>
    <row r="12" spans="2:6" ht="42" customHeight="1" thickTop="1" thickBot="1" x14ac:dyDescent="0.4">
      <c r="B12" s="144" t="s">
        <v>133</v>
      </c>
      <c r="C12" s="149"/>
    </row>
    <row r="13" spans="2:6" ht="42" customHeight="1" thickTop="1" thickBot="1" x14ac:dyDescent="0.4">
      <c r="B13" s="144" t="s">
        <v>134</v>
      </c>
      <c r="C13" s="149"/>
    </row>
    <row r="14" spans="2:6" ht="42" customHeight="1" thickTop="1" x14ac:dyDescent="0.35">
      <c r="B14" s="144" t="s">
        <v>129</v>
      </c>
      <c r="C14" s="150"/>
    </row>
    <row r="15" spans="2:6" ht="42" customHeight="1" thickBot="1" x14ac:dyDescent="0.4">
      <c r="B15" s="145" t="s">
        <v>59</v>
      </c>
      <c r="C15" s="151"/>
    </row>
    <row r="16" spans="2:6" ht="42" customHeight="1" thickTop="1" thickBot="1" x14ac:dyDescent="0.4">
      <c r="B16" s="20" t="s">
        <v>60</v>
      </c>
      <c r="C16" s="148"/>
    </row>
    <row r="17" spans="2:3" ht="42" customHeight="1" thickTop="1" thickBot="1" x14ac:dyDescent="0.4">
      <c r="B17" s="20" t="s">
        <v>61</v>
      </c>
      <c r="C17" s="148"/>
    </row>
    <row r="18" spans="2:3" ht="42" customHeight="1" thickTop="1" thickBot="1" x14ac:dyDescent="0.4">
      <c r="B18" s="20" t="s">
        <v>62</v>
      </c>
      <c r="C18" s="148"/>
    </row>
    <row r="19" spans="2:3" ht="42" customHeight="1" thickTop="1" thickBot="1" x14ac:dyDescent="0.4">
      <c r="B19" s="20" t="s">
        <v>63</v>
      </c>
      <c r="C19" s="148"/>
    </row>
    <row r="20" spans="2:3" ht="42" customHeight="1" thickTop="1" thickBot="1" x14ac:dyDescent="0.4">
      <c r="B20" s="20" t="s">
        <v>64</v>
      </c>
      <c r="C20" s="148"/>
    </row>
    <row r="21" spans="2:3" ht="42" customHeight="1" thickTop="1" thickBot="1" x14ac:dyDescent="0.4">
      <c r="B21" s="20" t="s">
        <v>65</v>
      </c>
      <c r="C21" s="148"/>
    </row>
    <row r="22" spans="2:3" ht="42" customHeight="1" thickTop="1" thickBot="1" x14ac:dyDescent="0.4">
      <c r="B22" s="20" t="s">
        <v>66</v>
      </c>
      <c r="C22" s="148"/>
    </row>
    <row r="23" spans="2:3" ht="42" customHeight="1" thickTop="1" thickBot="1" x14ac:dyDescent="0.4">
      <c r="B23" s="20" t="s">
        <v>131</v>
      </c>
      <c r="C23" s="148"/>
    </row>
    <row r="24" spans="2:3" ht="15" thickTop="1" x14ac:dyDescent="0.35"/>
  </sheetData>
  <mergeCells count="6">
    <mergeCell ref="B7:C7"/>
    <mergeCell ref="B9:C9"/>
    <mergeCell ref="C14:C15"/>
    <mergeCell ref="B2:C2"/>
    <mergeCell ref="B3:C3"/>
    <mergeCell ref="B4:C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zoomScale="85" zoomScaleNormal="85" workbookViewId="0">
      <selection activeCell="B3" sqref="B3"/>
    </sheetView>
  </sheetViews>
  <sheetFormatPr baseColWidth="10" defaultRowHeight="14.5" x14ac:dyDescent="0.35"/>
  <cols>
    <col min="2" max="2" width="13.1796875" customWidth="1"/>
    <col min="3" max="3" width="35.7265625" customWidth="1"/>
    <col min="4" max="4" width="5.90625" customWidth="1"/>
    <col min="5" max="5" width="35.7265625" customWidth="1"/>
    <col min="6" max="6" width="5.90625" customWidth="1"/>
    <col min="7" max="7" width="35.7265625" customWidth="1"/>
    <col min="8" max="8" width="28.54296875" customWidth="1"/>
  </cols>
  <sheetData>
    <row r="1" spans="2:8" ht="28.5" x14ac:dyDescent="0.65">
      <c r="C1" s="30" t="s">
        <v>72</v>
      </c>
      <c r="D1" s="30"/>
      <c r="E1" s="30"/>
      <c r="F1" s="30"/>
      <c r="G1" s="30"/>
    </row>
    <row r="2" spans="2:8" ht="15" thickBot="1" x14ac:dyDescent="0.4"/>
    <row r="3" spans="2:8" s="28" customFormat="1" ht="38" thickTop="1" thickBot="1" x14ac:dyDescent="0.5">
      <c r="C3" s="29" t="s">
        <v>67</v>
      </c>
      <c r="D3" s="29"/>
      <c r="E3" s="29" t="s">
        <v>68</v>
      </c>
      <c r="F3" s="29"/>
      <c r="G3" s="152" t="s">
        <v>69</v>
      </c>
      <c r="H3" s="163" t="s">
        <v>135</v>
      </c>
    </row>
    <row r="4" spans="2:8" ht="119" customHeight="1" thickTop="1" thickBot="1" x14ac:dyDescent="0.4">
      <c r="B4" s="31"/>
      <c r="C4" s="125" t="s">
        <v>104</v>
      </c>
      <c r="D4" s="24" t="s">
        <v>70</v>
      </c>
      <c r="E4" s="127" t="s">
        <v>105</v>
      </c>
      <c r="F4" s="24" t="s">
        <v>71</v>
      </c>
      <c r="G4" s="153" t="s">
        <v>106</v>
      </c>
      <c r="H4" s="4"/>
    </row>
    <row r="5" spans="2:8" ht="34.5" customHeight="1" thickTop="1" thickBot="1" x14ac:dyDescent="0.4">
      <c r="B5" s="31" t="s">
        <v>1</v>
      </c>
      <c r="C5" s="130">
        <f>ECCS!D17</f>
        <v>0</v>
      </c>
      <c r="D5" s="25"/>
      <c r="E5" s="130">
        <f>'SIC-SRD + I-CLSC'!C16</f>
        <v>0</v>
      </c>
      <c r="F5" s="25"/>
      <c r="G5" s="154">
        <f>C5-E5</f>
        <v>0</v>
      </c>
      <c r="H5" s="155" t="e">
        <f>E5/C5</f>
        <v>#DIV/0!</v>
      </c>
    </row>
    <row r="6" spans="2:8" ht="119" customHeight="1" thickTop="1" thickBot="1" x14ac:dyDescent="0.4">
      <c r="B6" s="31"/>
      <c r="C6" s="126" t="s">
        <v>119</v>
      </c>
      <c r="D6" s="25"/>
      <c r="E6" s="127" t="s">
        <v>109</v>
      </c>
      <c r="F6" s="25"/>
      <c r="G6" s="127" t="s">
        <v>110</v>
      </c>
      <c r="H6" s="164"/>
    </row>
    <row r="7" spans="2:8" ht="34.5" customHeight="1" thickTop="1" thickBot="1" x14ac:dyDescent="0.4">
      <c r="B7" s="31" t="s">
        <v>1</v>
      </c>
      <c r="C7" s="130">
        <f>ECCS!D7</f>
        <v>0</v>
      </c>
      <c r="D7" s="25"/>
      <c r="E7" s="130">
        <f>'SIC-SRD + I-CLSC'!C17</f>
        <v>0</v>
      </c>
      <c r="F7" s="25"/>
      <c r="G7" s="130">
        <f>C7-E7</f>
        <v>0</v>
      </c>
      <c r="H7" s="165" t="e">
        <f>E7/C7</f>
        <v>#DIV/0!</v>
      </c>
    </row>
    <row r="8" spans="2:8" ht="119" customHeight="1" thickTop="1" thickBot="1" x14ac:dyDescent="0.4">
      <c r="B8" s="31"/>
      <c r="C8" s="125" t="s">
        <v>120</v>
      </c>
      <c r="D8" s="25"/>
      <c r="E8" s="127" t="s">
        <v>107</v>
      </c>
      <c r="F8" s="25"/>
      <c r="G8" s="156" t="s">
        <v>108</v>
      </c>
      <c r="H8" s="157"/>
    </row>
    <row r="9" spans="2:8" ht="34.5" customHeight="1" thickTop="1" thickBot="1" x14ac:dyDescent="0.4">
      <c r="B9" s="31" t="s">
        <v>1</v>
      </c>
      <c r="C9" s="130">
        <f>ECCS!D8</f>
        <v>0</v>
      </c>
      <c r="D9" s="25"/>
      <c r="E9" s="130">
        <f>'SIC-SRD + I-CLSC'!C18</f>
        <v>0</v>
      </c>
      <c r="F9" s="25"/>
      <c r="G9" s="162">
        <f>C9-E9</f>
        <v>0</v>
      </c>
      <c r="H9" s="158" t="e">
        <f>E9/C9</f>
        <v>#DIV/0!</v>
      </c>
    </row>
    <row r="10" spans="2:8" ht="119" customHeight="1" thickTop="1" thickBot="1" x14ac:dyDescent="0.4">
      <c r="B10" s="31"/>
      <c r="C10" s="128" t="s">
        <v>121</v>
      </c>
      <c r="D10" s="25"/>
      <c r="E10" s="129" t="s">
        <v>123</v>
      </c>
      <c r="F10" s="160"/>
      <c r="G10" s="127" t="s">
        <v>111</v>
      </c>
      <c r="H10" s="161"/>
    </row>
    <row r="11" spans="2:8" ht="34.5" customHeight="1" thickTop="1" thickBot="1" x14ac:dyDescent="0.4">
      <c r="B11" s="31" t="s">
        <v>1</v>
      </c>
      <c r="C11" s="131">
        <f>ECCS!D12</f>
        <v>0</v>
      </c>
      <c r="D11" s="25"/>
      <c r="E11" s="131">
        <f>'SIC-SRD + I-CLSC'!C19</f>
        <v>0</v>
      </c>
      <c r="F11" s="25"/>
      <c r="G11" s="154">
        <f>C11-E11</f>
        <v>0</v>
      </c>
      <c r="H11" s="155" t="e">
        <f>E11/C11</f>
        <v>#DIV/0!</v>
      </c>
    </row>
    <row r="12" spans="2:8" ht="119" customHeight="1" thickTop="1" thickBot="1" x14ac:dyDescent="0.4">
      <c r="B12" s="31"/>
      <c r="C12" s="126" t="s">
        <v>112</v>
      </c>
      <c r="D12" s="25"/>
      <c r="E12" s="126" t="s">
        <v>113</v>
      </c>
      <c r="F12" s="25"/>
      <c r="G12" s="153" t="s">
        <v>114</v>
      </c>
      <c r="H12" s="157"/>
    </row>
    <row r="13" spans="2:8" ht="34.5" customHeight="1" thickTop="1" thickBot="1" x14ac:dyDescent="0.4">
      <c r="B13" s="31" t="s">
        <v>1</v>
      </c>
      <c r="C13" s="132">
        <f>DPSIQ!C6</f>
        <v>0</v>
      </c>
      <c r="D13" s="25"/>
      <c r="E13" s="130">
        <f>'SIC-SRD + I-CLSC'!C8</f>
        <v>0</v>
      </c>
      <c r="F13" s="25"/>
      <c r="G13" s="159">
        <f>C13-E13</f>
        <v>0</v>
      </c>
      <c r="H13" s="155" t="e">
        <f>E13/C13</f>
        <v>#DIV/0!</v>
      </c>
    </row>
    <row r="14" spans="2:8" ht="119" customHeight="1" thickTop="1" thickBot="1" x14ac:dyDescent="0.4">
      <c r="B14" s="31"/>
      <c r="C14" s="126" t="s">
        <v>112</v>
      </c>
      <c r="D14" s="25"/>
      <c r="E14" s="126" t="s">
        <v>115</v>
      </c>
      <c r="F14" s="25"/>
      <c r="G14" s="156" t="s">
        <v>116</v>
      </c>
      <c r="H14" s="157"/>
    </row>
    <row r="15" spans="2:8" ht="34.5" customHeight="1" thickTop="1" thickBot="1" x14ac:dyDescent="0.4">
      <c r="B15" s="31" t="s">
        <v>1</v>
      </c>
      <c r="C15" s="132">
        <f>DPSIQ!C6</f>
        <v>0</v>
      </c>
      <c r="D15" s="26"/>
      <c r="E15" s="132">
        <f>ÉIH!F21</f>
        <v>0</v>
      </c>
      <c r="F15" s="26"/>
      <c r="G15" s="159">
        <f>C15-E15</f>
        <v>0</v>
      </c>
      <c r="H15" s="155" t="e">
        <f>E15/C15</f>
        <v>#DIV/0!</v>
      </c>
    </row>
    <row r="16" spans="2:8" ht="15" thickTop="1" x14ac:dyDescent="0.35"/>
  </sheetData>
  <mergeCells count="3">
    <mergeCell ref="C1:G1"/>
    <mergeCell ref="D4:D15"/>
    <mergeCell ref="F4:F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Démographie</vt:lpstr>
      <vt:lpstr>DPSIQ</vt:lpstr>
      <vt:lpstr>ÉIH</vt:lpstr>
      <vt:lpstr>EQSP</vt:lpstr>
      <vt:lpstr>ECCS</vt:lpstr>
      <vt:lpstr>SurvUDI</vt:lpstr>
      <vt:lpstr>SIC-SRD + I-CLSC</vt:lpstr>
      <vt:lpstr>Écart de services</vt:lpstr>
      <vt:lpstr>SurvUDI!_ftn1</vt:lpstr>
      <vt:lpstr>SurvUDI!_ftnref1</vt:lpstr>
    </vt:vector>
  </TitlesOfParts>
  <Company>CIUSSS Centre-Sud-de-l'Ile-de-Montreal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Alonso Larrea Burneo</dc:creator>
  <cp:lastModifiedBy>Andres Alonso Larrea Burneo</cp:lastModifiedBy>
  <dcterms:created xsi:type="dcterms:W3CDTF">2025-08-29T17:16:33Z</dcterms:created>
  <dcterms:modified xsi:type="dcterms:W3CDTF">2025-09-04T14:54:30Z</dcterms:modified>
</cp:coreProperties>
</file>